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355" windowHeight="6360" tabRatio="599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'Plan1'!$A$1:$K$99</definedName>
  </definedNames>
  <calcPr fullCalcOnLoad="1"/>
</workbook>
</file>

<file path=xl/sharedStrings.xml><?xml version="1.0" encoding="utf-8"?>
<sst xmlns="http://schemas.openxmlformats.org/spreadsheetml/2006/main" count="192" uniqueCount="92">
  <si>
    <t>Item</t>
  </si>
  <si>
    <t>Descrição</t>
  </si>
  <si>
    <t>Unid.</t>
  </si>
  <si>
    <t>P. Un.</t>
  </si>
  <si>
    <t>Qtd.</t>
  </si>
  <si>
    <t>P. TOTAL</t>
  </si>
  <si>
    <t>AGETOP</t>
  </si>
  <si>
    <t>SINAPI</t>
  </si>
  <si>
    <t>ORÇAMENTO ANALÍTICO - Fornecimento e Instalação</t>
  </si>
  <si>
    <t>pç</t>
  </si>
  <si>
    <t>m</t>
  </si>
  <si>
    <t>Iluminação</t>
  </si>
  <si>
    <t>Tomadas</t>
  </si>
  <si>
    <t>Caixa 2x4</t>
  </si>
  <si>
    <t>Disjuntor a seco monopolar 30A</t>
  </si>
  <si>
    <t>SPDA</t>
  </si>
  <si>
    <t>HASTE COPPERWELD Ø5/8"X3,00m</t>
  </si>
  <si>
    <t>P. c/ BDI</t>
  </si>
  <si>
    <t xml:space="preserve">BDI= </t>
  </si>
  <si>
    <t>Parcial</t>
  </si>
  <si>
    <t>Quadros</t>
  </si>
  <si>
    <t>MERCADO</t>
  </si>
  <si>
    <t>CAIXA DE CONCRETO COM FUNDO DE BRITA E TAMPA DE CONCRETO PARA  ATERRAMENTO (20X20X25cm, COM HASTE COPPERWELD Ø5/8"X3,00m</t>
  </si>
  <si>
    <t xml:space="preserve">Un
</t>
  </si>
  <si>
    <t>TOTAL</t>
  </si>
  <si>
    <t xml:space="preserve"> ELETRODUTO PVC FLEXÍVEL - MANGUEIRA CORRUGADA - DIAM. 1" </t>
  </si>
  <si>
    <t xml:space="preserve">M </t>
  </si>
  <si>
    <t>M</t>
  </si>
  <si>
    <t xml:space="preserve"> ELETRODUTO PVC FLEXÍVEL - MANGUEIRA CORRUGADA - DIAM. 1 1/2"</t>
  </si>
  <si>
    <t xml:space="preserve">ELETRODUTO PVC FLEXÍVEL - MANGUEIRA CORRUGADA - DIAM. 2" </t>
  </si>
  <si>
    <t xml:space="preserve"> ELETRODUTO FERRO GALVANIZADO DIAMETRO 2.1/2"</t>
  </si>
  <si>
    <t>Eletrodutos</t>
  </si>
  <si>
    <t xml:space="preserve"> FIO ISOLADO PVC 750 V, No. 4 MM2  </t>
  </si>
  <si>
    <t xml:space="preserve"> FIO ISOLADO PVC 750 V, No. 6 MM2 </t>
  </si>
  <si>
    <t xml:space="preserve"> FIO ISOLADO PVC 750 V, No. 10 MM2 </t>
  </si>
  <si>
    <t xml:space="preserve"> CABO PVC (70ºC) 1 KV No. 16 MM2 </t>
  </si>
  <si>
    <t xml:space="preserve">071991 </t>
  </si>
  <si>
    <t xml:space="preserve">POSTE CIRCULAR EM Fº Gº D=100/60 MM E H=7M - COM FUNDAÇÃO/CONCRETO </t>
  </si>
  <si>
    <t xml:space="preserve">071824 PADRÃO TRIFASICO 35 MM H=7 METROS Un </t>
  </si>
  <si>
    <t>071604</t>
  </si>
  <si>
    <t xml:space="preserve"> LUMINARIA CONJ.C/1 PETALA SIMPL.( ATE 400 W ) PADRAO B  </t>
  </si>
  <si>
    <t xml:space="preserve"> LUMINARIA CONJ.C/4 PETALAS SIMPLES ( ATE 400 W ) PADRAO B Un </t>
  </si>
  <si>
    <t xml:space="preserve"> LUMINARIA CONJ.C/2 PETALAS SIMPL.( ATE 400 W ) PADRAO B</t>
  </si>
  <si>
    <t xml:space="preserve"> PARA RAIOS FRANKLIN 4 PONTAS  </t>
  </si>
  <si>
    <t>Un</t>
  </si>
  <si>
    <t>QUIOSQUE NOVO</t>
  </si>
  <si>
    <t xml:space="preserve"> CURVA 90 GRAUS FERRO ZINCADO DIAMETRO 1"</t>
  </si>
  <si>
    <t xml:space="preserve"> LAMPADA INCANDESCENTE DE 60 W. Un 1,05 0,14 </t>
  </si>
  <si>
    <t xml:space="preserve"> LUVA PVC ROSQUEAVEL DIAMETRO 1" Um</t>
  </si>
  <si>
    <t xml:space="preserve"> TOMADA HEXAGONAL 2P + T - 10A - 250V LINHA X Un 4,32 6,42 </t>
  </si>
  <si>
    <t>ELETRODUTO DO PVC RÍGIDO 1"</t>
  </si>
  <si>
    <t>CAIXA DE PASSAGEM 60 X 60 CM</t>
  </si>
  <si>
    <t xml:space="preserve"> CAIXA METALICA SEXTAVADA (HEXAGONAL) 3X3" UN 4,29</t>
  </si>
  <si>
    <t>LÂMPADA FLUORESCENTE 2X32</t>
  </si>
  <si>
    <t xml:space="preserve"> INTERRUPTOR 2 SECOES LINHA X </t>
  </si>
  <si>
    <t xml:space="preserve"> INTERRUPTOR 1 SECAO LINHA X </t>
  </si>
  <si>
    <t xml:space="preserve"> QUADRO DE DISTRIBUICAO CB-18E - 150A</t>
  </si>
  <si>
    <t xml:space="preserve"> Un</t>
  </si>
  <si>
    <t xml:space="preserve"> PROJETOR RETANGULAR 1000 W (VAPOR METALICO)</t>
  </si>
  <si>
    <t xml:space="preserve">Un </t>
  </si>
  <si>
    <t xml:space="preserve"> FIO DE COBRE NU No. 6 MM2 (18,00 M/KG) M NEUTRO</t>
  </si>
  <si>
    <t xml:space="preserve"> FIO ISOLADO PVC 750 V, No. 6 MM2 FASE</t>
  </si>
  <si>
    <t xml:space="preserve"> FIO ISOLADO PVC 750 V, No. 2,5 MM2 FASE</t>
  </si>
  <si>
    <t xml:space="preserve"> FIO ISOLADO PVC 750 V, No. 2,5 MM2 NEUTRO</t>
  </si>
  <si>
    <t xml:space="preserve"> FIO ISOLADO PVC 750 V, No. 2,5 MM2 RETORNO</t>
  </si>
  <si>
    <t xml:space="preserve"> FIO ISOLADO PVC 750 V, No. 2,5 MM2 TERRA</t>
  </si>
  <si>
    <t>Disjuntor a seco monopolar15A</t>
  </si>
  <si>
    <t xml:space="preserve">Disjuntor a seco monopolar10A </t>
  </si>
  <si>
    <t xml:space="preserve">cordoalha de CABO DE COBRE NU N° 35mm2 enterrada a 60 cm </t>
  </si>
  <si>
    <t>Mercado</t>
  </si>
  <si>
    <t>POSTE DE CONCRETO DUPLO T,  12/600 M</t>
  </si>
  <si>
    <t xml:space="preserve"> POSTE DE CONCRETO DT 10/300 - SEM FUNDAÇÃO/CONCRETO </t>
  </si>
  <si>
    <t>isoladores(abraçadeira guia para spda)</t>
  </si>
  <si>
    <t xml:space="preserve"> CONECTOR TIPO PARAFUSO FENDIDO 50 MM2 </t>
  </si>
  <si>
    <t xml:space="preserve"> LAMPADA INCANDESCENTE DE 60 W. </t>
  </si>
  <si>
    <t xml:space="preserve"> Un </t>
  </si>
  <si>
    <t xml:space="preserve"> LUMINARIA PLAFON SOBREPOR P/LÂMP.INCANDESCENTE ATÉ 100W</t>
  </si>
  <si>
    <t>QUIOSQUES CHURRASQUEIRA</t>
  </si>
  <si>
    <t xml:space="preserve"> LAMPADA VAPOR METALICO OVOIDE 250W </t>
  </si>
  <si>
    <t xml:space="preserve">071525 </t>
  </si>
  <si>
    <t xml:space="preserve">LAMPADA VAPOR METALICO OVOIDE 100 W </t>
  </si>
  <si>
    <t xml:space="preserve">PROJETOR RETANGULAR CHAPA AL.(ATE 400W) BASE E40 </t>
  </si>
  <si>
    <t xml:space="preserve"> LAMPADA VAPOR METALICO OVOIDE 70 W </t>
  </si>
  <si>
    <t xml:space="preserve"> CRUZETA MADEIRA DE LEI 2400X90X112,5 MM </t>
  </si>
  <si>
    <t xml:space="preserve"> MAO FRANCESA PLANA DE ACO GALVANIZADO 726 MM </t>
  </si>
  <si>
    <t xml:space="preserve">PARAFUSO MAQUINA 16 X 125 MM  </t>
  </si>
  <si>
    <t xml:space="preserve"> PORCA SEXTAVADA DIAMETRO 5/16" </t>
  </si>
  <si>
    <t xml:space="preserve"> ARRUELA QUAD.ACO GALVANIZADO 3X38X38MM FURO 18MM</t>
  </si>
  <si>
    <t>LOCAL: Guarani de Goiás</t>
  </si>
  <si>
    <t>DATA  : Abril/ 2013 -  Planilha AGETOP -Junho revisada/ SINAPI -  Junho/2013</t>
  </si>
  <si>
    <t>OBRA  :  Parque Guarani de Goiás</t>
  </si>
  <si>
    <t xml:space="preserve"> RELE FOTO ELETRICO COM BASE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</si>
</sst>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"/>
    <numFmt numFmtId="165" formatCode="&quot;R$&quot;\ #,##0.00"/>
    <numFmt numFmtId="166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/>
    </xf>
    <xf numFmtId="164" fontId="2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2" fillId="34" borderId="0" xfId="0" applyFont="1" applyFill="1" applyAlignment="1">
      <alignment horizontal="center" wrapText="1"/>
    </xf>
    <xf numFmtId="165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wrapText="1"/>
    </xf>
    <xf numFmtId="165" fontId="0" fillId="34" borderId="1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wrapText="1"/>
    </xf>
    <xf numFmtId="165" fontId="2" fillId="0" borderId="15" xfId="52" applyNumberFormat="1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5" borderId="14" xfId="0" applyFill="1" applyBorder="1" applyAlignment="1">
      <alignment wrapText="1"/>
    </xf>
    <xf numFmtId="0" fontId="26" fillId="35" borderId="14" xfId="0" applyFont="1" applyFill="1" applyBorder="1" applyAlignment="1">
      <alignment horizontal="center" vertical="center"/>
    </xf>
    <xf numFmtId="165" fontId="0" fillId="35" borderId="14" xfId="0" applyNumberFormat="1" applyFill="1" applyBorder="1" applyAlignment="1">
      <alignment horizontal="right" vertical="center"/>
    </xf>
    <xf numFmtId="165" fontId="2" fillId="35" borderId="1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wrapText="1"/>
    </xf>
    <xf numFmtId="165" fontId="0" fillId="34" borderId="17" xfId="0" applyNumberFormat="1" applyFill="1" applyBorder="1" applyAlignment="1">
      <alignment horizontal="right" vertical="center"/>
    </xf>
    <xf numFmtId="0" fontId="0" fillId="34" borderId="18" xfId="0" applyFill="1" applyBorder="1" applyAlignment="1">
      <alignment/>
    </xf>
    <xf numFmtId="165" fontId="2" fillId="0" borderId="15" xfId="52" applyNumberFormat="1" applyFont="1" applyFill="1" applyBorder="1" applyAlignment="1">
      <alignment horizontal="right" vertical="center"/>
    </xf>
    <xf numFmtId="0" fontId="0" fillId="34" borderId="17" xfId="0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 wrapText="1"/>
    </xf>
    <xf numFmtId="164" fontId="6" fillId="33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wrapText="1"/>
    </xf>
    <xf numFmtId="165" fontId="0" fillId="35" borderId="0" xfId="0" applyNumberFormat="1" applyFill="1" applyBorder="1" applyAlignment="1">
      <alignment horizontal="center" vertical="center"/>
    </xf>
    <xf numFmtId="165" fontId="0" fillId="35" borderId="0" xfId="0" applyNumberForma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166" fontId="2" fillId="36" borderId="20" xfId="52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wrapText="1"/>
    </xf>
    <xf numFmtId="0" fontId="0" fillId="37" borderId="0" xfId="0" applyFill="1" applyAlignment="1">
      <alignment/>
    </xf>
    <xf numFmtId="165" fontId="0" fillId="37" borderId="0" xfId="0" applyNumberFormat="1" applyFill="1" applyAlignment="1">
      <alignment horizontal="right" vertical="center"/>
    </xf>
    <xf numFmtId="0" fontId="0" fillId="37" borderId="0" xfId="0" applyFill="1" applyAlignment="1">
      <alignment/>
    </xf>
    <xf numFmtId="0" fontId="42" fillId="37" borderId="0" xfId="0" applyFont="1" applyFill="1" applyAlignment="1">
      <alignment horizontal="center"/>
    </xf>
    <xf numFmtId="0" fontId="43" fillId="33" borderId="2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3" fontId="0" fillId="0" borderId="14" xfId="0" applyNumberFormat="1" applyFill="1" applyBorder="1" applyAlignment="1">
      <alignment/>
    </xf>
    <xf numFmtId="0" fontId="43" fillId="33" borderId="20" xfId="0" applyFont="1" applyFill="1" applyBorder="1" applyAlignment="1">
      <alignment horizontal="right" vertical="center"/>
    </xf>
    <xf numFmtId="165" fontId="42" fillId="37" borderId="0" xfId="0" applyNumberFormat="1" applyFont="1" applyFill="1" applyAlignment="1">
      <alignment/>
    </xf>
    <xf numFmtId="165" fontId="2" fillId="35" borderId="15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wrapText="1"/>
    </xf>
    <xf numFmtId="165" fontId="0" fillId="34" borderId="14" xfId="0" applyNumberFormat="1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165" fontId="2" fillId="0" borderId="22" xfId="0" applyNumberFormat="1" applyFont="1" applyBorder="1" applyAlignment="1">
      <alignment horizontal="center" vertical="center"/>
    </xf>
    <xf numFmtId="165" fontId="0" fillId="35" borderId="14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165" fontId="0" fillId="0" borderId="15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8</xdr:col>
      <xdr:colOff>152400</xdr:colOff>
      <xdr:row>6</xdr:row>
      <xdr:rowOff>9525</xdr:rowOff>
    </xdr:to>
    <xdr:pic>
      <xdr:nvPicPr>
        <xdr:cNvPr id="1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899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tabSelected="1" view="pageBreakPreview" zoomScale="60" zoomScaleNormal="70" zoomScalePageLayoutView="0" workbookViewId="0" topLeftCell="A55">
      <selection activeCell="E24" sqref="E24"/>
    </sheetView>
  </sheetViews>
  <sheetFormatPr defaultColWidth="9.140625" defaultRowHeight="15"/>
  <cols>
    <col min="1" max="1" width="37.00390625" style="4" customWidth="1"/>
    <col min="2" max="2" width="12.421875" style="4" customWidth="1"/>
    <col min="3" max="3" width="10.28125" style="5" customWidth="1"/>
    <col min="4" max="4" width="10.00390625" style="4" customWidth="1"/>
    <col min="5" max="5" width="76.421875" style="6" customWidth="1"/>
    <col min="6" max="6" width="10.7109375" style="4" bestFit="1" customWidth="1"/>
    <col min="7" max="7" width="14.00390625" style="16" bestFit="1" customWidth="1"/>
    <col min="8" max="8" width="14.421875" style="16" bestFit="1" customWidth="1"/>
    <col min="9" max="9" width="13.7109375" style="1" bestFit="1" customWidth="1"/>
    <col min="10" max="10" width="16.57421875" style="0" bestFit="1" customWidth="1"/>
    <col min="11" max="11" width="19.7109375" style="0" customWidth="1"/>
    <col min="12" max="12" width="68.28125" style="0" bestFit="1" customWidth="1"/>
  </cols>
  <sheetData>
    <row r="1" spans="1:10" ht="15">
      <c r="A1" s="7"/>
      <c r="B1" s="34"/>
      <c r="C1" s="8"/>
      <c r="D1" s="58"/>
      <c r="E1" s="17"/>
      <c r="F1" s="134"/>
      <c r="G1" s="134"/>
      <c r="H1" s="134"/>
      <c r="I1" s="134"/>
      <c r="J1" s="135"/>
    </row>
    <row r="2" spans="1:10" ht="15">
      <c r="A2" s="9"/>
      <c r="B2" s="35"/>
      <c r="C2" s="10"/>
      <c r="D2" s="59"/>
      <c r="E2" s="18"/>
      <c r="F2" s="136"/>
      <c r="G2" s="136"/>
      <c r="H2" s="136"/>
      <c r="I2" s="136"/>
      <c r="J2" s="137"/>
    </row>
    <row r="3" spans="1:10" ht="15">
      <c r="A3" s="9"/>
      <c r="B3" s="35"/>
      <c r="C3" s="11"/>
      <c r="D3" s="13"/>
      <c r="E3" s="19"/>
      <c r="F3" s="136"/>
      <c r="G3" s="136"/>
      <c r="H3" s="136"/>
      <c r="I3" s="136"/>
      <c r="J3" s="137"/>
    </row>
    <row r="4" spans="1:10" ht="15">
      <c r="A4" s="9"/>
      <c r="B4" s="35"/>
      <c r="C4" s="12"/>
      <c r="D4" s="36"/>
      <c r="E4" s="20"/>
      <c r="F4" s="136"/>
      <c r="G4" s="136"/>
      <c r="H4" s="136"/>
      <c r="I4" s="136"/>
      <c r="J4" s="137"/>
    </row>
    <row r="5" spans="1:10" ht="15">
      <c r="A5" s="9"/>
      <c r="B5" s="35"/>
      <c r="C5" s="11"/>
      <c r="D5" s="13"/>
      <c r="E5" s="19"/>
      <c r="F5" s="136"/>
      <c r="G5" s="136"/>
      <c r="H5" s="136"/>
      <c r="I5" s="136"/>
      <c r="J5" s="137"/>
    </row>
    <row r="6" spans="1:10" ht="15">
      <c r="A6" s="9"/>
      <c r="B6" s="35"/>
      <c r="C6" s="11"/>
      <c r="D6" s="60"/>
      <c r="E6" s="21"/>
      <c r="F6" s="136"/>
      <c r="G6" s="136"/>
      <c r="H6" s="136"/>
      <c r="I6" s="136"/>
      <c r="J6" s="137"/>
    </row>
    <row r="7" spans="1:10" ht="15">
      <c r="A7" s="56" t="s">
        <v>90</v>
      </c>
      <c r="B7" s="57"/>
      <c r="C7" s="57"/>
      <c r="D7" s="57"/>
      <c r="E7" s="22"/>
      <c r="F7" s="136"/>
      <c r="G7" s="136"/>
      <c r="H7" s="136"/>
      <c r="I7" s="136"/>
      <c r="J7" s="137"/>
    </row>
    <row r="8" spans="1:10" ht="15">
      <c r="A8" s="56" t="s">
        <v>88</v>
      </c>
      <c r="B8" s="57"/>
      <c r="C8" s="57"/>
      <c r="D8" s="57"/>
      <c r="E8" s="22"/>
      <c r="F8" s="136"/>
      <c r="G8" s="136"/>
      <c r="H8" s="136"/>
      <c r="I8" s="136"/>
      <c r="J8" s="137"/>
    </row>
    <row r="9" spans="1:10" ht="15">
      <c r="A9" s="56" t="s">
        <v>89</v>
      </c>
      <c r="B9" s="57"/>
      <c r="C9" s="57"/>
      <c r="D9" s="57"/>
      <c r="E9" s="22"/>
      <c r="F9" s="136"/>
      <c r="G9" s="136"/>
      <c r="H9" s="136"/>
      <c r="I9" s="136"/>
      <c r="J9" s="137"/>
    </row>
    <row r="10" spans="1:10" ht="15">
      <c r="A10" s="14"/>
      <c r="B10" s="47"/>
      <c r="C10" s="15"/>
      <c r="D10" s="57"/>
      <c r="E10" s="23"/>
      <c r="F10" s="136"/>
      <c r="G10" s="136"/>
      <c r="H10" s="136"/>
      <c r="I10" s="136"/>
      <c r="J10" s="137"/>
    </row>
    <row r="11" spans="1:10" ht="15">
      <c r="A11" s="9"/>
      <c r="B11" s="35"/>
      <c r="C11" s="15"/>
      <c r="D11" s="57"/>
      <c r="E11" s="23"/>
      <c r="F11" s="136"/>
      <c r="G11" s="136"/>
      <c r="H11" s="136"/>
      <c r="I11" s="136"/>
      <c r="J11" s="137"/>
    </row>
    <row r="12" spans="1:10" ht="15">
      <c r="A12" s="70" t="s">
        <v>18</v>
      </c>
      <c r="B12" s="71"/>
      <c r="C12" s="72">
        <f>24.09/100</f>
        <v>0.2409</v>
      </c>
      <c r="D12" s="73"/>
      <c r="E12" s="74"/>
      <c r="F12" s="71"/>
      <c r="G12" s="90"/>
      <c r="H12" s="90"/>
      <c r="I12" s="83"/>
      <c r="J12" s="75"/>
    </row>
    <row r="13" spans="1:19" ht="15">
      <c r="A13" s="125" t="s">
        <v>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2"/>
      <c r="L13" s="3"/>
      <c r="M13" s="124"/>
      <c r="N13" s="124"/>
      <c r="O13" s="124"/>
      <c r="P13" s="124"/>
      <c r="Q13" s="124"/>
      <c r="R13" s="124"/>
      <c r="S13" s="124"/>
    </row>
    <row r="14" spans="1:10" ht="15">
      <c r="A14" s="126" t="s">
        <v>19</v>
      </c>
      <c r="B14" s="127"/>
      <c r="C14" s="127"/>
      <c r="D14" s="128"/>
      <c r="E14" s="43"/>
      <c r="F14" s="44"/>
      <c r="G14" s="45"/>
      <c r="H14" s="45"/>
      <c r="I14" s="85"/>
      <c r="J14" s="46"/>
    </row>
    <row r="15" spans="1:10" ht="15.75" thickBot="1">
      <c r="A15" s="48"/>
      <c r="B15" s="49"/>
      <c r="C15" s="50"/>
      <c r="D15" s="49"/>
      <c r="E15" s="51" t="s">
        <v>11</v>
      </c>
      <c r="F15" s="49"/>
      <c r="G15" s="52"/>
      <c r="H15" s="52"/>
      <c r="I15" s="55"/>
      <c r="J15" s="53"/>
    </row>
    <row r="16" spans="1:10" ht="15">
      <c r="A16" s="38" t="s">
        <v>0</v>
      </c>
      <c r="B16" s="38" t="s">
        <v>69</v>
      </c>
      <c r="C16" s="39" t="s">
        <v>6</v>
      </c>
      <c r="D16" s="39" t="s">
        <v>7</v>
      </c>
      <c r="E16" s="40" t="s">
        <v>1</v>
      </c>
      <c r="F16" s="38" t="s">
        <v>2</v>
      </c>
      <c r="G16" s="41" t="s">
        <v>3</v>
      </c>
      <c r="H16" s="54" t="s">
        <v>17</v>
      </c>
      <c r="I16" s="84" t="s">
        <v>4</v>
      </c>
      <c r="J16" s="38" t="s">
        <v>5</v>
      </c>
    </row>
    <row r="17" spans="1:10" ht="31.5" customHeight="1">
      <c r="A17" s="113"/>
      <c r="B17" s="113"/>
      <c r="C17" s="109">
        <v>72001</v>
      </c>
      <c r="D17" s="114"/>
      <c r="E17" s="114" t="s">
        <v>71</v>
      </c>
      <c r="F17" s="66" t="s">
        <v>59</v>
      </c>
      <c r="G17" s="54">
        <v>445</v>
      </c>
      <c r="H17" s="37">
        <f aca="true" t="shared" si="0" ref="H17:H23">G17*$C$12+G17</f>
        <v>552.2005</v>
      </c>
      <c r="I17" s="116">
        <v>4</v>
      </c>
      <c r="J17" s="65">
        <f aca="true" t="shared" si="1" ref="J17:J34">H17*I17</f>
        <v>2208.802</v>
      </c>
    </row>
    <row r="18" spans="1:10" ht="15">
      <c r="A18" s="113"/>
      <c r="B18" s="113"/>
      <c r="C18" s="114" t="s">
        <v>39</v>
      </c>
      <c r="D18" s="114"/>
      <c r="E18" s="115" t="s">
        <v>40</v>
      </c>
      <c r="F18" s="66" t="s">
        <v>23</v>
      </c>
      <c r="G18" s="54">
        <v>316.4</v>
      </c>
      <c r="H18" s="37">
        <f t="shared" si="0"/>
        <v>392.62075999999996</v>
      </c>
      <c r="I18" s="116">
        <v>23</v>
      </c>
      <c r="J18" s="65">
        <f t="shared" si="1"/>
        <v>9030.277479999999</v>
      </c>
    </row>
    <row r="19" spans="1:10" ht="15">
      <c r="A19" s="113"/>
      <c r="B19" s="113"/>
      <c r="C19" s="114" t="s">
        <v>79</v>
      </c>
      <c r="D19" s="114"/>
      <c r="E19" s="115" t="s">
        <v>80</v>
      </c>
      <c r="F19" s="66" t="s">
        <v>23</v>
      </c>
      <c r="G19" s="54">
        <v>34.45</v>
      </c>
      <c r="H19" s="37">
        <f t="shared" si="0"/>
        <v>42.749005000000004</v>
      </c>
      <c r="I19" s="116">
        <v>23</v>
      </c>
      <c r="J19" s="65">
        <f t="shared" si="1"/>
        <v>983.2271150000001</v>
      </c>
    </row>
    <row r="20" spans="1:10" ht="15">
      <c r="A20" s="66"/>
      <c r="B20" s="66"/>
      <c r="C20" s="67">
        <v>71607</v>
      </c>
      <c r="D20" s="66"/>
      <c r="E20" s="68" t="s">
        <v>41</v>
      </c>
      <c r="F20" s="118" t="s">
        <v>9</v>
      </c>
      <c r="G20" s="37">
        <v>833.54</v>
      </c>
      <c r="H20" s="37">
        <f t="shared" si="0"/>
        <v>1034.339786</v>
      </c>
      <c r="I20" s="102">
        <v>3</v>
      </c>
      <c r="J20" s="65">
        <f t="shared" si="1"/>
        <v>3103.019358</v>
      </c>
    </row>
    <row r="21" spans="1:10" ht="15">
      <c r="A21" s="66"/>
      <c r="B21" s="66"/>
      <c r="C21" s="67">
        <v>71526</v>
      </c>
      <c r="D21" s="66"/>
      <c r="E21" s="68" t="s">
        <v>78</v>
      </c>
      <c r="F21" s="66" t="s">
        <v>23</v>
      </c>
      <c r="G21" s="37">
        <v>34.87</v>
      </c>
      <c r="H21" s="37">
        <f t="shared" si="0"/>
        <v>43.270182999999996</v>
      </c>
      <c r="I21" s="102">
        <v>12</v>
      </c>
      <c r="J21" s="65">
        <f t="shared" si="1"/>
        <v>519.2421959999999</v>
      </c>
    </row>
    <row r="22" spans="1:10" ht="15">
      <c r="A22" s="66"/>
      <c r="B22" s="66"/>
      <c r="C22" s="67">
        <v>71605</v>
      </c>
      <c r="D22" s="66"/>
      <c r="E22" s="68" t="s">
        <v>42</v>
      </c>
      <c r="F22" s="118" t="s">
        <v>9</v>
      </c>
      <c r="G22" s="37">
        <v>409.47</v>
      </c>
      <c r="H22" s="37">
        <f t="shared" si="0"/>
        <v>508.111323</v>
      </c>
      <c r="I22" s="102">
        <v>11</v>
      </c>
      <c r="J22" s="65">
        <f t="shared" si="1"/>
        <v>5589.224553</v>
      </c>
    </row>
    <row r="23" spans="1:10" ht="15">
      <c r="A23" s="66"/>
      <c r="B23" s="66"/>
      <c r="C23" s="119">
        <v>71524</v>
      </c>
      <c r="D23" s="120"/>
      <c r="E23" s="121" t="s">
        <v>82</v>
      </c>
      <c r="F23" s="66" t="s">
        <v>23</v>
      </c>
      <c r="G23" s="122">
        <v>33.95</v>
      </c>
      <c r="H23" s="37">
        <f t="shared" si="0"/>
        <v>42.128555000000006</v>
      </c>
      <c r="I23" s="123">
        <v>22</v>
      </c>
      <c r="J23" s="65">
        <f t="shared" si="1"/>
        <v>926.8282100000001</v>
      </c>
    </row>
    <row r="24" spans="1:10" ht="15">
      <c r="A24" s="66"/>
      <c r="B24" s="66"/>
      <c r="C24" s="67">
        <v>71526</v>
      </c>
      <c r="D24" s="66"/>
      <c r="E24" s="68" t="s">
        <v>78</v>
      </c>
      <c r="F24" s="66" t="s">
        <v>23</v>
      </c>
      <c r="G24" s="37">
        <v>34.87</v>
      </c>
      <c r="H24" s="37">
        <f aca="true" t="shared" si="2" ref="H24:H34">G24*$C$12+G24</f>
        <v>43.270182999999996</v>
      </c>
      <c r="I24" s="102">
        <v>4</v>
      </c>
      <c r="J24" s="65">
        <f t="shared" si="1"/>
        <v>173.08073199999998</v>
      </c>
    </row>
    <row r="25" spans="1:10" ht="15">
      <c r="A25" s="66"/>
      <c r="B25" s="66"/>
      <c r="C25" s="114"/>
      <c r="D25" s="114"/>
      <c r="E25" s="115" t="s">
        <v>70</v>
      </c>
      <c r="F25" s="66" t="s">
        <v>23</v>
      </c>
      <c r="G25" s="54">
        <v>1045.5</v>
      </c>
      <c r="H25" s="37">
        <f t="shared" si="2"/>
        <v>1297.36095</v>
      </c>
      <c r="I25" s="116">
        <v>6</v>
      </c>
      <c r="J25" s="65">
        <f t="shared" si="1"/>
        <v>7784.1657</v>
      </c>
    </row>
    <row r="26" spans="1:10" ht="15">
      <c r="A26" s="66"/>
      <c r="B26" s="66"/>
      <c r="C26" s="67">
        <v>72128</v>
      </c>
      <c r="D26" s="66"/>
      <c r="E26" s="68" t="s">
        <v>58</v>
      </c>
      <c r="F26" s="118" t="s">
        <v>57</v>
      </c>
      <c r="G26" s="37">
        <v>118.53</v>
      </c>
      <c r="H26" s="37">
        <f t="shared" si="2"/>
        <v>147.083877</v>
      </c>
      <c r="I26" s="102">
        <v>24</v>
      </c>
      <c r="J26" s="65">
        <f t="shared" si="1"/>
        <v>3530.013048</v>
      </c>
    </row>
    <row r="27" spans="1:10" ht="15">
      <c r="A27" s="66"/>
      <c r="B27" s="66"/>
      <c r="C27" s="114" t="s">
        <v>36</v>
      </c>
      <c r="D27" s="114"/>
      <c r="E27" s="115" t="s">
        <v>37</v>
      </c>
      <c r="F27" s="66" t="s">
        <v>23</v>
      </c>
      <c r="G27" s="54">
        <v>575.05</v>
      </c>
      <c r="H27" s="37">
        <f t="shared" si="2"/>
        <v>713.5795449999999</v>
      </c>
      <c r="I27" s="116">
        <v>35</v>
      </c>
      <c r="J27" s="65">
        <f t="shared" si="1"/>
        <v>24975.284075</v>
      </c>
    </row>
    <row r="28" spans="1:10" ht="15">
      <c r="A28" s="66"/>
      <c r="B28" s="66"/>
      <c r="C28" s="67">
        <v>72140</v>
      </c>
      <c r="D28" s="66"/>
      <c r="E28" s="68" t="s">
        <v>81</v>
      </c>
      <c r="F28" s="118" t="s">
        <v>59</v>
      </c>
      <c r="G28" s="37">
        <v>61.99</v>
      </c>
      <c r="H28" s="37">
        <f t="shared" si="2"/>
        <v>76.92339100000001</v>
      </c>
      <c r="I28" s="102">
        <v>16</v>
      </c>
      <c r="J28" s="65">
        <f t="shared" si="1"/>
        <v>1230.7742560000002</v>
      </c>
    </row>
    <row r="29" spans="1:10" ht="15">
      <c r="A29" s="66"/>
      <c r="B29" s="66"/>
      <c r="C29" s="67">
        <v>71110</v>
      </c>
      <c r="D29" s="66"/>
      <c r="E29" s="68" t="s">
        <v>83</v>
      </c>
      <c r="F29" s="118" t="s">
        <v>59</v>
      </c>
      <c r="G29" s="37">
        <v>85.86</v>
      </c>
      <c r="H29" s="37">
        <f t="shared" si="2"/>
        <v>106.543674</v>
      </c>
      <c r="I29" s="102">
        <v>10</v>
      </c>
      <c r="J29" s="65">
        <f t="shared" si="1"/>
        <v>1065.4367399999999</v>
      </c>
    </row>
    <row r="30" spans="1:10" ht="15">
      <c r="A30" s="66"/>
      <c r="B30" s="66"/>
      <c r="C30" s="67">
        <v>71765</v>
      </c>
      <c r="D30" s="66"/>
      <c r="E30" s="68" t="s">
        <v>84</v>
      </c>
      <c r="F30" s="118" t="s">
        <v>59</v>
      </c>
      <c r="G30" s="37">
        <v>11.71</v>
      </c>
      <c r="H30" s="37">
        <f t="shared" si="2"/>
        <v>14.530939</v>
      </c>
      <c r="I30" s="102">
        <v>20</v>
      </c>
      <c r="J30" s="65">
        <f t="shared" si="1"/>
        <v>290.61878</v>
      </c>
    </row>
    <row r="31" spans="1:10" ht="15">
      <c r="A31" s="66"/>
      <c r="B31" s="66"/>
      <c r="C31" s="67">
        <v>71840</v>
      </c>
      <c r="D31" s="66"/>
      <c r="E31" s="68" t="s">
        <v>85</v>
      </c>
      <c r="F31" s="118" t="s">
        <v>59</v>
      </c>
      <c r="G31" s="37">
        <v>3.51</v>
      </c>
      <c r="H31" s="37">
        <f t="shared" si="2"/>
        <v>4.3555589999999995</v>
      </c>
      <c r="I31" s="102">
        <v>80</v>
      </c>
      <c r="J31" s="65">
        <f t="shared" si="1"/>
        <v>348.44471999999996</v>
      </c>
    </row>
    <row r="32" spans="1:10" ht="15">
      <c r="A32" s="66"/>
      <c r="B32" s="66"/>
      <c r="C32" s="67">
        <v>71982</v>
      </c>
      <c r="D32" s="66"/>
      <c r="E32" s="68" t="s">
        <v>86</v>
      </c>
      <c r="F32" s="118" t="s">
        <v>59</v>
      </c>
      <c r="G32" s="37">
        <v>0.23</v>
      </c>
      <c r="H32" s="37">
        <f t="shared" si="2"/>
        <v>0.285407</v>
      </c>
      <c r="I32" s="102">
        <v>80</v>
      </c>
      <c r="J32" s="65">
        <f t="shared" si="1"/>
        <v>22.83256</v>
      </c>
    </row>
    <row r="33" spans="1:10" ht="15">
      <c r="A33" s="66"/>
      <c r="B33" s="66"/>
      <c r="C33" s="67">
        <v>72320</v>
      </c>
      <c r="D33" s="66"/>
      <c r="E33" s="68" t="s">
        <v>91</v>
      </c>
      <c r="F33" s="118" t="s">
        <v>59</v>
      </c>
      <c r="G33" s="37">
        <v>41.58</v>
      </c>
      <c r="H33" s="37">
        <f t="shared" si="2"/>
        <v>51.596621999999996</v>
      </c>
      <c r="I33" s="102">
        <v>61</v>
      </c>
      <c r="J33" s="65">
        <f t="shared" si="1"/>
        <v>3147.3939419999997</v>
      </c>
    </row>
    <row r="34" spans="1:10" ht="15">
      <c r="A34" s="66"/>
      <c r="B34" s="66"/>
      <c r="C34" s="67">
        <v>70250</v>
      </c>
      <c r="D34" s="66"/>
      <c r="E34" s="68" t="s">
        <v>87</v>
      </c>
      <c r="F34" s="118" t="s">
        <v>59</v>
      </c>
      <c r="G34" s="37">
        <v>0.49</v>
      </c>
      <c r="H34" s="37">
        <f t="shared" si="2"/>
        <v>0.6080409999999999</v>
      </c>
      <c r="I34" s="102">
        <v>80</v>
      </c>
      <c r="J34" s="65">
        <f t="shared" si="1"/>
        <v>48.64328</v>
      </c>
    </row>
    <row r="35" spans="1:11" ht="15">
      <c r="A35" s="126" t="s">
        <v>19</v>
      </c>
      <c r="B35" s="127"/>
      <c r="C35" s="127"/>
      <c r="D35" s="128"/>
      <c r="E35" s="43"/>
      <c r="F35" s="99"/>
      <c r="G35" s="45"/>
      <c r="H35" s="45"/>
      <c r="I35" s="85"/>
      <c r="J35" s="85"/>
      <c r="K35" s="46">
        <f>SUM(J17:J34)</f>
        <v>64977.30874499999</v>
      </c>
    </row>
    <row r="36" spans="1:10" ht="15">
      <c r="A36" s="93"/>
      <c r="B36" s="93"/>
      <c r="C36" s="94"/>
      <c r="D36" s="93"/>
      <c r="E36" s="95" t="s">
        <v>20</v>
      </c>
      <c r="F36" s="93"/>
      <c r="G36" s="96"/>
      <c r="H36" s="96"/>
      <c r="I36" s="97"/>
      <c r="J36" s="97"/>
    </row>
    <row r="37" spans="1:10" ht="15">
      <c r="A37" s="38" t="s">
        <v>0</v>
      </c>
      <c r="B37" s="38"/>
      <c r="C37" s="39" t="s">
        <v>6</v>
      </c>
      <c r="D37" s="39" t="s">
        <v>7</v>
      </c>
      <c r="E37" s="40" t="s">
        <v>1</v>
      </c>
      <c r="F37" s="38" t="s">
        <v>2</v>
      </c>
      <c r="G37" s="41" t="s">
        <v>3</v>
      </c>
      <c r="H37" s="41" t="s">
        <v>17</v>
      </c>
      <c r="I37" s="84" t="s">
        <v>4</v>
      </c>
      <c r="J37" s="98" t="s">
        <v>24</v>
      </c>
    </row>
    <row r="38" spans="1:10" ht="15">
      <c r="A38" s="111"/>
      <c r="B38" s="113"/>
      <c r="C38" s="113">
        <v>71824</v>
      </c>
      <c r="D38" s="114"/>
      <c r="E38" s="115" t="s">
        <v>38</v>
      </c>
      <c r="F38" s="66" t="s">
        <v>23</v>
      </c>
      <c r="G38" s="54">
        <v>1537.4</v>
      </c>
      <c r="H38" s="37">
        <f>G38*$C$12+G38</f>
        <v>1907.7596600000002</v>
      </c>
      <c r="I38" s="116">
        <v>1</v>
      </c>
      <c r="J38" s="117">
        <f>H38*I38</f>
        <v>1907.7596600000002</v>
      </c>
    </row>
    <row r="39" spans="1:10" ht="15.75" thickBot="1">
      <c r="A39" s="131" t="s">
        <v>19</v>
      </c>
      <c r="B39" s="132"/>
      <c r="C39" s="132"/>
      <c r="D39" s="133"/>
      <c r="E39" s="61"/>
      <c r="F39" s="62"/>
      <c r="G39" s="63"/>
      <c r="H39" s="63"/>
      <c r="I39" s="86"/>
      <c r="J39" s="92"/>
    </row>
    <row r="40" spans="1:10" ht="15">
      <c r="A40" s="29"/>
      <c r="B40" s="42"/>
      <c r="C40" s="30"/>
      <c r="D40" s="42"/>
      <c r="E40" s="31" t="s">
        <v>12</v>
      </c>
      <c r="F40" s="42"/>
      <c r="G40" s="32"/>
      <c r="H40" s="32"/>
      <c r="I40" s="87"/>
      <c r="J40" s="33"/>
    </row>
    <row r="41" spans="1:10" ht="15">
      <c r="A41" s="126" t="s">
        <v>19</v>
      </c>
      <c r="B41" s="127"/>
      <c r="C41" s="127"/>
      <c r="D41" s="128"/>
      <c r="E41" s="61"/>
      <c r="F41" s="62"/>
      <c r="G41" s="63"/>
      <c r="H41" s="63"/>
      <c r="I41" s="86"/>
      <c r="J41" s="46"/>
    </row>
    <row r="42" spans="1:10" ht="15">
      <c r="A42" s="27"/>
      <c r="B42" s="27"/>
      <c r="C42" s="28"/>
      <c r="D42" s="27"/>
      <c r="E42" s="25" t="s">
        <v>31</v>
      </c>
      <c r="F42" s="27"/>
      <c r="G42" s="26"/>
      <c r="H42" s="26"/>
      <c r="I42" s="88"/>
      <c r="J42" s="24"/>
    </row>
    <row r="43" spans="1:10" ht="15">
      <c r="A43" s="38" t="s">
        <v>0</v>
      </c>
      <c r="B43" s="38"/>
      <c r="C43" s="39" t="s">
        <v>6</v>
      </c>
      <c r="D43" s="39" t="s">
        <v>7</v>
      </c>
      <c r="E43" s="40" t="s">
        <v>1</v>
      </c>
      <c r="F43" s="38" t="s">
        <v>2</v>
      </c>
      <c r="G43" s="41" t="s">
        <v>3</v>
      </c>
      <c r="H43" s="41" t="s">
        <v>17</v>
      </c>
      <c r="I43" s="84" t="s">
        <v>4</v>
      </c>
      <c r="J43" s="38" t="s">
        <v>5</v>
      </c>
    </row>
    <row r="44" spans="1:10" ht="15">
      <c r="A44" s="66"/>
      <c r="B44" s="66"/>
      <c r="C44" s="67">
        <v>71195</v>
      </c>
      <c r="D44" s="66"/>
      <c r="E44" s="68" t="s">
        <v>25</v>
      </c>
      <c r="F44" s="100" t="s">
        <v>26</v>
      </c>
      <c r="G44" s="37">
        <v>6.29</v>
      </c>
      <c r="H44" s="37">
        <f aca="true" t="shared" si="3" ref="H44:H51">G44*$C$12+G44</f>
        <v>7.805261</v>
      </c>
      <c r="I44" s="112">
        <v>283.151</v>
      </c>
      <c r="J44" s="65">
        <f aca="true" t="shared" si="4" ref="J44:J51">H44*I44</f>
        <v>2210.067457411</v>
      </c>
    </row>
    <row r="45" spans="1:10" ht="15">
      <c r="A45" s="66"/>
      <c r="B45" s="66"/>
      <c r="C45" s="67">
        <v>71197</v>
      </c>
      <c r="D45" s="66"/>
      <c r="E45" s="68" t="s">
        <v>28</v>
      </c>
      <c r="F45" s="100" t="s">
        <v>27</v>
      </c>
      <c r="G45" s="37">
        <v>10.8</v>
      </c>
      <c r="H45" s="37">
        <f t="shared" si="3"/>
        <v>13.401720000000001</v>
      </c>
      <c r="I45" s="89">
        <v>228.8</v>
      </c>
      <c r="J45" s="65">
        <f t="shared" si="4"/>
        <v>3066.3135360000006</v>
      </c>
    </row>
    <row r="46" spans="1:10" ht="15">
      <c r="A46" s="66"/>
      <c r="B46" s="66"/>
      <c r="C46" s="67">
        <v>71198</v>
      </c>
      <c r="D46" s="66"/>
      <c r="E46" s="68" t="s">
        <v>29</v>
      </c>
      <c r="F46" s="100" t="s">
        <v>27</v>
      </c>
      <c r="G46" s="37">
        <v>14.43</v>
      </c>
      <c r="H46" s="37">
        <f t="shared" si="3"/>
        <v>17.906187</v>
      </c>
      <c r="I46" s="102">
        <v>33.94688</v>
      </c>
      <c r="J46" s="65">
        <f t="shared" si="4"/>
        <v>607.8591813465599</v>
      </c>
    </row>
    <row r="47" spans="1:10" ht="15">
      <c r="A47" s="66"/>
      <c r="B47" s="66"/>
      <c r="C47" s="67">
        <v>71216</v>
      </c>
      <c r="D47" s="66"/>
      <c r="E47" s="68" t="s">
        <v>30</v>
      </c>
      <c r="F47" s="100" t="s">
        <v>9</v>
      </c>
      <c r="G47" s="37">
        <v>65.64</v>
      </c>
      <c r="H47" s="37">
        <f t="shared" si="3"/>
        <v>81.452676</v>
      </c>
      <c r="I47" s="102">
        <v>166.94139</v>
      </c>
      <c r="J47" s="65">
        <f t="shared" si="4"/>
        <v>13597.82295065964</v>
      </c>
    </row>
    <row r="48" spans="1:10" ht="15">
      <c r="A48" s="66"/>
      <c r="B48" s="66"/>
      <c r="C48" s="67">
        <v>71292</v>
      </c>
      <c r="D48" s="66"/>
      <c r="E48" s="68" t="s">
        <v>32</v>
      </c>
      <c r="F48" s="100" t="s">
        <v>10</v>
      </c>
      <c r="G48" s="37">
        <v>3.01</v>
      </c>
      <c r="H48" s="37">
        <f t="shared" si="3"/>
        <v>3.7351089999999996</v>
      </c>
      <c r="I48" s="89">
        <v>2336.4</v>
      </c>
      <c r="J48" s="65">
        <f t="shared" si="4"/>
        <v>8726.7086676</v>
      </c>
    </row>
    <row r="49" spans="1:10" ht="15">
      <c r="A49" s="66"/>
      <c r="B49" s="66"/>
      <c r="C49" s="67">
        <v>71293</v>
      </c>
      <c r="D49" s="66"/>
      <c r="E49" s="68" t="s">
        <v>33</v>
      </c>
      <c r="F49" s="100" t="s">
        <v>10</v>
      </c>
      <c r="G49" s="37">
        <v>3.69</v>
      </c>
      <c r="H49" s="37">
        <f t="shared" si="3"/>
        <v>4.578921</v>
      </c>
      <c r="I49" s="89">
        <v>2306.238</v>
      </c>
      <c r="J49" s="65">
        <f t="shared" si="4"/>
        <v>10560.081609198</v>
      </c>
    </row>
    <row r="50" spans="1:10" ht="15">
      <c r="A50" s="66"/>
      <c r="B50" s="66"/>
      <c r="C50" s="67">
        <v>71294</v>
      </c>
      <c r="D50" s="66"/>
      <c r="E50" s="68" t="s">
        <v>34</v>
      </c>
      <c r="F50" s="100" t="s">
        <v>10</v>
      </c>
      <c r="G50" s="37">
        <v>5.27</v>
      </c>
      <c r="H50" s="37">
        <f t="shared" si="3"/>
        <v>6.539542999999999</v>
      </c>
      <c r="I50" s="89">
        <v>704.0748</v>
      </c>
      <c r="J50" s="65">
        <f t="shared" si="4"/>
        <v>4604.3274298164</v>
      </c>
    </row>
    <row r="51" spans="1:10" ht="15">
      <c r="A51" s="66"/>
      <c r="B51" s="66"/>
      <c r="C51" s="67">
        <v>70585</v>
      </c>
      <c r="D51" s="66"/>
      <c r="E51" s="68" t="s">
        <v>35</v>
      </c>
      <c r="F51" s="100" t="s">
        <v>10</v>
      </c>
      <c r="G51" s="37">
        <v>7.91</v>
      </c>
      <c r="H51" s="37">
        <f t="shared" si="3"/>
        <v>9.815519</v>
      </c>
      <c r="I51" s="89">
        <v>1006.5099</v>
      </c>
      <c r="J51" s="65">
        <f t="shared" si="4"/>
        <v>9879.4170471381</v>
      </c>
    </row>
    <row r="52" spans="1:11" ht="15">
      <c r="A52" s="129" t="s">
        <v>19</v>
      </c>
      <c r="B52" s="129"/>
      <c r="C52" s="129"/>
      <c r="D52" s="129"/>
      <c r="E52" s="61"/>
      <c r="F52" s="62"/>
      <c r="G52" s="63"/>
      <c r="H52" s="63"/>
      <c r="I52" s="86"/>
      <c r="J52" s="64"/>
      <c r="K52" s="46">
        <f>SUM(J44:J51)</f>
        <v>53252.597879169705</v>
      </c>
    </row>
    <row r="53" spans="1:10" ht="15">
      <c r="A53" s="27"/>
      <c r="B53" s="27"/>
      <c r="C53" s="28"/>
      <c r="D53" s="27"/>
      <c r="E53" s="25" t="s">
        <v>15</v>
      </c>
      <c r="F53" s="27"/>
      <c r="G53" s="26"/>
      <c r="H53" s="26"/>
      <c r="I53" s="88"/>
      <c r="J53" s="24"/>
    </row>
    <row r="54" spans="1:10" ht="15">
      <c r="A54" s="27"/>
      <c r="B54" s="27"/>
      <c r="C54" s="28"/>
      <c r="D54" s="27"/>
      <c r="E54" s="25"/>
      <c r="F54" s="27"/>
      <c r="G54" s="26"/>
      <c r="H54" s="26"/>
      <c r="I54" s="88"/>
      <c r="J54" s="24"/>
    </row>
    <row r="55" spans="1:10" ht="15">
      <c r="A55" s="38" t="s">
        <v>0</v>
      </c>
      <c r="B55" s="38" t="s">
        <v>21</v>
      </c>
      <c r="C55" s="39" t="s">
        <v>6</v>
      </c>
      <c r="D55" s="39" t="s">
        <v>7</v>
      </c>
      <c r="E55" s="40" t="s">
        <v>1</v>
      </c>
      <c r="F55" s="38" t="s">
        <v>2</v>
      </c>
      <c r="G55" s="41" t="s">
        <v>3</v>
      </c>
      <c r="H55" s="41" t="s">
        <v>17</v>
      </c>
      <c r="I55" s="84" t="s">
        <v>4</v>
      </c>
      <c r="J55" s="38" t="s">
        <v>5</v>
      </c>
    </row>
    <row r="56" spans="1:10" ht="30">
      <c r="A56" s="66"/>
      <c r="B56" s="66"/>
      <c r="C56" s="109">
        <v>70111</v>
      </c>
      <c r="D56" s="66"/>
      <c r="E56" s="68" t="s">
        <v>22</v>
      </c>
      <c r="F56" s="100" t="s">
        <v>9</v>
      </c>
      <c r="G56" s="110">
        <v>145.83</v>
      </c>
      <c r="H56" s="37">
        <f aca="true" t="shared" si="5" ref="H56:H79">G56*$C$12+G56</f>
        <v>180.96044700000002</v>
      </c>
      <c r="I56" s="102">
        <v>10</v>
      </c>
      <c r="J56" s="65">
        <f aca="true" t="shared" si="6" ref="J56:J61">H56*I56</f>
        <v>1809.6044700000002</v>
      </c>
    </row>
    <row r="57" spans="1:10" ht="15">
      <c r="A57" s="66"/>
      <c r="B57" s="66"/>
      <c r="C57" s="67">
        <v>71381</v>
      </c>
      <c r="D57" s="66"/>
      <c r="E57" s="68" t="s">
        <v>16</v>
      </c>
      <c r="F57" s="100" t="s">
        <v>9</v>
      </c>
      <c r="G57" s="37">
        <v>37.37</v>
      </c>
      <c r="H57" s="37">
        <f t="shared" si="5"/>
        <v>46.372433</v>
      </c>
      <c r="I57" s="102">
        <v>10</v>
      </c>
      <c r="J57" s="65">
        <f t="shared" si="6"/>
        <v>463.72433</v>
      </c>
    </row>
    <row r="58" spans="1:10" ht="15">
      <c r="A58" s="66"/>
      <c r="B58" s="66"/>
      <c r="C58" s="67">
        <v>71831</v>
      </c>
      <c r="D58" s="111"/>
      <c r="E58" s="66" t="s">
        <v>43</v>
      </c>
      <c r="F58" s="100" t="s">
        <v>44</v>
      </c>
      <c r="G58" s="37">
        <v>80.83</v>
      </c>
      <c r="H58" s="37">
        <f t="shared" si="5"/>
        <v>100.301947</v>
      </c>
      <c r="I58" s="102">
        <v>10</v>
      </c>
      <c r="J58" s="65">
        <f t="shared" si="6"/>
        <v>1003.01947</v>
      </c>
    </row>
    <row r="59" spans="1:10" ht="15">
      <c r="A59" s="66"/>
      <c r="B59" s="66"/>
      <c r="C59" s="67"/>
      <c r="D59" s="66"/>
      <c r="E59" s="68" t="s">
        <v>72</v>
      </c>
      <c r="F59" s="100" t="s">
        <v>44</v>
      </c>
      <c r="G59" s="37">
        <v>6.5</v>
      </c>
      <c r="H59" s="37">
        <f t="shared" si="5"/>
        <v>8.06585</v>
      </c>
      <c r="I59" s="89">
        <v>20</v>
      </c>
      <c r="J59" s="65">
        <f t="shared" si="6"/>
        <v>161.31699999999998</v>
      </c>
    </row>
    <row r="60" spans="1:10" ht="15">
      <c r="A60" s="66"/>
      <c r="B60" s="66"/>
      <c r="C60" s="67">
        <v>70543</v>
      </c>
      <c r="D60" s="66"/>
      <c r="E60" s="68" t="s">
        <v>68</v>
      </c>
      <c r="F60" s="100" t="s">
        <v>10</v>
      </c>
      <c r="G60" s="37">
        <v>14.87</v>
      </c>
      <c r="H60" s="37">
        <f t="shared" si="5"/>
        <v>18.452182999999998</v>
      </c>
      <c r="I60" s="102">
        <v>769.708</v>
      </c>
      <c r="J60" s="65">
        <f t="shared" si="6"/>
        <v>14202.792872563998</v>
      </c>
    </row>
    <row r="61" spans="1:10" ht="15">
      <c r="A61" s="66"/>
      <c r="B61" s="66"/>
      <c r="C61" s="67">
        <v>71036</v>
      </c>
      <c r="D61" s="66"/>
      <c r="E61" s="68" t="s">
        <v>73</v>
      </c>
      <c r="F61" s="100" t="s">
        <v>2</v>
      </c>
      <c r="G61" s="37">
        <v>14.63</v>
      </c>
      <c r="H61" s="37">
        <f t="shared" si="5"/>
        <v>18.154367</v>
      </c>
      <c r="I61" s="102">
        <v>10</v>
      </c>
      <c r="J61" s="65">
        <f t="shared" si="6"/>
        <v>181.54367000000002</v>
      </c>
    </row>
    <row r="62" spans="1:11" ht="15">
      <c r="A62" s="129" t="s">
        <v>19</v>
      </c>
      <c r="B62" s="129"/>
      <c r="C62" s="129"/>
      <c r="D62" s="129"/>
      <c r="E62" s="61"/>
      <c r="F62" s="62"/>
      <c r="G62" s="63"/>
      <c r="H62" s="63"/>
      <c r="I62" s="86"/>
      <c r="J62" s="86"/>
      <c r="K62" s="46">
        <f>SUM(J56:J61)</f>
        <v>17822.001812563998</v>
      </c>
    </row>
    <row r="63" spans="1:10" ht="15">
      <c r="A63" s="27"/>
      <c r="B63" s="27"/>
      <c r="C63" s="28"/>
      <c r="D63" s="27"/>
      <c r="E63" s="25" t="s">
        <v>45</v>
      </c>
      <c r="F63" s="27"/>
      <c r="G63" s="26"/>
      <c r="H63" s="26"/>
      <c r="I63" s="88"/>
      <c r="J63" s="88"/>
    </row>
    <row r="64" spans="1:10" ht="15">
      <c r="A64" s="38" t="s">
        <v>0</v>
      </c>
      <c r="B64" s="38" t="s">
        <v>21</v>
      </c>
      <c r="C64" s="39" t="s">
        <v>6</v>
      </c>
      <c r="D64" s="39" t="s">
        <v>7</v>
      </c>
      <c r="E64" s="40" t="s">
        <v>1</v>
      </c>
      <c r="F64" s="38" t="s">
        <v>2</v>
      </c>
      <c r="G64" s="41" t="s">
        <v>3</v>
      </c>
      <c r="H64" s="41" t="s">
        <v>17</v>
      </c>
      <c r="I64" s="84" t="s">
        <v>4</v>
      </c>
      <c r="J64" s="65" t="s">
        <v>24</v>
      </c>
    </row>
    <row r="65" spans="1:10" ht="15">
      <c r="A65" s="66"/>
      <c r="B65" s="66"/>
      <c r="C65" s="67"/>
      <c r="D65" s="66">
        <v>83440</v>
      </c>
      <c r="E65" s="68" t="s">
        <v>13</v>
      </c>
      <c r="F65" s="100" t="s">
        <v>2</v>
      </c>
      <c r="G65" s="37">
        <v>3.61</v>
      </c>
      <c r="H65" s="37">
        <f t="shared" si="5"/>
        <v>4.479649</v>
      </c>
      <c r="I65" s="102">
        <v>27</v>
      </c>
      <c r="J65" s="65">
        <f aca="true" t="shared" si="7" ref="J65:J85">H65*I65</f>
        <v>120.950523</v>
      </c>
    </row>
    <row r="66" spans="1:10" ht="15">
      <c r="A66" s="66"/>
      <c r="B66" s="66"/>
      <c r="C66" s="67">
        <v>71122</v>
      </c>
      <c r="D66" s="66"/>
      <c r="E66" s="68" t="s">
        <v>46</v>
      </c>
      <c r="F66" s="100" t="s">
        <v>2</v>
      </c>
      <c r="G66" s="37">
        <v>6.38</v>
      </c>
      <c r="H66" s="37">
        <f t="shared" si="5"/>
        <v>7.916942</v>
      </c>
      <c r="I66" s="102">
        <v>46</v>
      </c>
      <c r="J66" s="65">
        <f t="shared" si="7"/>
        <v>364.179332</v>
      </c>
    </row>
    <row r="67" spans="1:10" ht="15">
      <c r="A67" s="66"/>
      <c r="B67" s="66"/>
      <c r="C67" s="67">
        <v>71541</v>
      </c>
      <c r="D67" s="66"/>
      <c r="E67" s="68" t="s">
        <v>47</v>
      </c>
      <c r="F67" s="100" t="s">
        <v>2</v>
      </c>
      <c r="G67" s="37">
        <v>1.2</v>
      </c>
      <c r="H67" s="37">
        <f t="shared" si="5"/>
        <v>1.48908</v>
      </c>
      <c r="I67" s="102">
        <v>1</v>
      </c>
      <c r="J67" s="65">
        <f t="shared" si="7"/>
        <v>1.48908</v>
      </c>
    </row>
    <row r="68" spans="1:10" ht="15">
      <c r="A68" s="66"/>
      <c r="B68" s="66"/>
      <c r="C68" s="67">
        <v>71742</v>
      </c>
      <c r="D68" s="66"/>
      <c r="E68" s="68" t="s">
        <v>48</v>
      </c>
      <c r="F68" s="100" t="s">
        <v>2</v>
      </c>
      <c r="G68" s="37">
        <v>1.61</v>
      </c>
      <c r="H68" s="37">
        <f t="shared" si="5"/>
        <v>1.9978490000000002</v>
      </c>
      <c r="I68" s="102">
        <v>92</v>
      </c>
      <c r="J68" s="65">
        <f t="shared" si="7"/>
        <v>183.80210800000003</v>
      </c>
    </row>
    <row r="69" spans="1:10" ht="15">
      <c r="A69" s="66"/>
      <c r="B69" s="66"/>
      <c r="C69" s="67">
        <v>72570</v>
      </c>
      <c r="D69" s="66"/>
      <c r="E69" s="68" t="s">
        <v>49</v>
      </c>
      <c r="F69" s="100" t="s">
        <v>2</v>
      </c>
      <c r="G69" s="37">
        <v>11.41</v>
      </c>
      <c r="H69" s="37">
        <f t="shared" si="5"/>
        <v>14.158669</v>
      </c>
      <c r="I69" s="102">
        <v>21</v>
      </c>
      <c r="J69" s="65">
        <f t="shared" si="7"/>
        <v>297.332049</v>
      </c>
    </row>
    <row r="70" spans="1:10" ht="15">
      <c r="A70" s="66"/>
      <c r="B70" s="66"/>
      <c r="C70" s="67">
        <v>71195</v>
      </c>
      <c r="D70" s="66"/>
      <c r="E70" s="68" t="s">
        <v>50</v>
      </c>
      <c r="F70" s="100" t="s">
        <v>2</v>
      </c>
      <c r="G70" s="37">
        <v>6.29</v>
      </c>
      <c r="H70" s="37">
        <f t="shared" si="5"/>
        <v>7.805261</v>
      </c>
      <c r="I70" s="102">
        <v>81.54</v>
      </c>
      <c r="J70" s="65">
        <f t="shared" si="7"/>
        <v>636.44098194</v>
      </c>
    </row>
    <row r="71" spans="1:10" ht="15">
      <c r="A71" s="66"/>
      <c r="B71" s="66"/>
      <c r="C71" s="67">
        <v>81825</v>
      </c>
      <c r="D71" s="66"/>
      <c r="E71" s="68" t="s">
        <v>51</v>
      </c>
      <c r="F71" s="100" t="s">
        <v>2</v>
      </c>
      <c r="G71" s="37">
        <v>209.26</v>
      </c>
      <c r="H71" s="37">
        <f t="shared" si="5"/>
        <v>259.670734</v>
      </c>
      <c r="I71" s="102">
        <v>2</v>
      </c>
      <c r="J71" s="65">
        <f t="shared" si="7"/>
        <v>519.341468</v>
      </c>
    </row>
    <row r="72" spans="1:10" ht="15">
      <c r="A72" s="66"/>
      <c r="B72" s="66"/>
      <c r="C72" s="67"/>
      <c r="D72" s="66">
        <v>83439</v>
      </c>
      <c r="E72" s="68" t="s">
        <v>52</v>
      </c>
      <c r="F72" s="100" t="s">
        <v>2</v>
      </c>
      <c r="G72" s="37">
        <v>4.29</v>
      </c>
      <c r="H72" s="37">
        <f t="shared" si="5"/>
        <v>5.323461</v>
      </c>
      <c r="I72" s="102">
        <v>7</v>
      </c>
      <c r="J72" s="65">
        <f t="shared" si="7"/>
        <v>37.264227</v>
      </c>
    </row>
    <row r="73" spans="1:10" ht="15">
      <c r="A73" s="66"/>
      <c r="B73" s="66"/>
      <c r="C73" s="67">
        <v>71533</v>
      </c>
      <c r="D73" s="66"/>
      <c r="E73" s="68" t="s">
        <v>53</v>
      </c>
      <c r="F73" s="100" t="s">
        <v>2</v>
      </c>
      <c r="G73" s="37">
        <v>4.06</v>
      </c>
      <c r="H73" s="37">
        <f t="shared" si="5"/>
        <v>5.038054</v>
      </c>
      <c r="I73" s="102">
        <v>7</v>
      </c>
      <c r="J73" s="65">
        <f t="shared" si="7"/>
        <v>35.266377999999996</v>
      </c>
    </row>
    <row r="74" spans="1:10" ht="15">
      <c r="A74" s="66"/>
      <c r="B74" s="66"/>
      <c r="C74" s="67">
        <v>71441</v>
      </c>
      <c r="D74" s="66"/>
      <c r="E74" s="68" t="s">
        <v>54</v>
      </c>
      <c r="F74" s="100" t="s">
        <v>2</v>
      </c>
      <c r="G74" s="37">
        <v>13.7</v>
      </c>
      <c r="H74" s="37">
        <f t="shared" si="5"/>
        <v>17.000329999999998</v>
      </c>
      <c r="I74" s="102">
        <v>1</v>
      </c>
      <c r="J74" s="65">
        <f t="shared" si="7"/>
        <v>17.000329999999998</v>
      </c>
    </row>
    <row r="75" spans="1:10" ht="15">
      <c r="A75" s="66"/>
      <c r="B75" s="66"/>
      <c r="C75" s="67">
        <v>71411</v>
      </c>
      <c r="D75" s="66"/>
      <c r="E75" s="68" t="s">
        <v>55</v>
      </c>
      <c r="F75" s="100" t="s">
        <v>2</v>
      </c>
      <c r="G75" s="37">
        <v>8.63</v>
      </c>
      <c r="H75" s="37">
        <f t="shared" si="5"/>
        <v>10.708967000000001</v>
      </c>
      <c r="I75" s="102">
        <v>4</v>
      </c>
      <c r="J75" s="65">
        <f t="shared" si="7"/>
        <v>42.835868000000005</v>
      </c>
    </row>
    <row r="76" spans="1:10" ht="15">
      <c r="A76" s="66"/>
      <c r="B76" s="66"/>
      <c r="C76" s="67">
        <v>72180</v>
      </c>
      <c r="D76" s="66"/>
      <c r="E76" s="68" t="s">
        <v>56</v>
      </c>
      <c r="F76" s="100" t="s">
        <v>57</v>
      </c>
      <c r="G76" s="37">
        <v>374.17</v>
      </c>
      <c r="H76" s="37">
        <f t="shared" si="5"/>
        <v>464.30755300000004</v>
      </c>
      <c r="I76" s="102">
        <v>1</v>
      </c>
      <c r="J76" s="65">
        <f t="shared" si="7"/>
        <v>464.30755300000004</v>
      </c>
    </row>
    <row r="77" spans="1:10" ht="15">
      <c r="A77" s="66"/>
      <c r="B77" s="66"/>
      <c r="C77" s="67">
        <v>71293</v>
      </c>
      <c r="D77" s="66"/>
      <c r="E77" s="68" t="s">
        <v>61</v>
      </c>
      <c r="F77" s="100" t="s">
        <v>10</v>
      </c>
      <c r="G77" s="37">
        <v>3.69</v>
      </c>
      <c r="H77" s="37">
        <f t="shared" si="5"/>
        <v>4.578921</v>
      </c>
      <c r="I77" s="102">
        <v>23.83</v>
      </c>
      <c r="J77" s="65">
        <f t="shared" si="7"/>
        <v>109.11568743</v>
      </c>
    </row>
    <row r="78" spans="1:10" ht="15">
      <c r="A78" s="66"/>
      <c r="B78" s="66"/>
      <c r="C78" s="67">
        <v>71291</v>
      </c>
      <c r="D78" s="66"/>
      <c r="E78" s="68" t="s">
        <v>62</v>
      </c>
      <c r="F78" s="100" t="s">
        <v>10</v>
      </c>
      <c r="G78" s="37">
        <v>2.32</v>
      </c>
      <c r="H78" s="37">
        <f t="shared" si="5"/>
        <v>2.878888</v>
      </c>
      <c r="I78" s="102">
        <v>122.19</v>
      </c>
      <c r="J78" s="65">
        <f t="shared" si="7"/>
        <v>351.77132472</v>
      </c>
    </row>
    <row r="79" spans="1:10" ht="15">
      <c r="A79" s="66"/>
      <c r="B79" s="66"/>
      <c r="C79" s="67">
        <v>71282</v>
      </c>
      <c r="D79" s="66"/>
      <c r="E79" s="68" t="s">
        <v>60</v>
      </c>
      <c r="F79" s="100" t="s">
        <v>27</v>
      </c>
      <c r="G79" s="37">
        <v>3.65</v>
      </c>
      <c r="H79" s="37">
        <f t="shared" si="5"/>
        <v>4.529285</v>
      </c>
      <c r="I79" s="102">
        <v>23.83</v>
      </c>
      <c r="J79" s="65">
        <f t="shared" si="7"/>
        <v>107.93286154999998</v>
      </c>
    </row>
    <row r="80" spans="1:10" ht="15">
      <c r="A80" s="66"/>
      <c r="B80" s="66"/>
      <c r="C80" s="67">
        <v>71291</v>
      </c>
      <c r="D80" s="66"/>
      <c r="E80" s="68" t="s">
        <v>63</v>
      </c>
      <c r="F80" s="100" t="s">
        <v>10</v>
      </c>
      <c r="G80" s="37">
        <v>2.32</v>
      </c>
      <c r="H80" s="37">
        <f aca="true" t="shared" si="8" ref="H80:H92">G80*$C$12+G80</f>
        <v>2.878888</v>
      </c>
      <c r="I80" s="102">
        <v>143.68</v>
      </c>
      <c r="J80" s="65">
        <f t="shared" si="7"/>
        <v>413.63862784</v>
      </c>
    </row>
    <row r="81" spans="1:10" ht="15">
      <c r="A81" s="66"/>
      <c r="B81" s="66"/>
      <c r="C81" s="67">
        <v>71291</v>
      </c>
      <c r="D81" s="66"/>
      <c r="E81" s="68" t="s">
        <v>64</v>
      </c>
      <c r="F81" s="100" t="s">
        <v>10</v>
      </c>
      <c r="G81" s="37">
        <v>2.32</v>
      </c>
      <c r="H81" s="37">
        <f t="shared" si="8"/>
        <v>2.878888</v>
      </c>
      <c r="I81" s="102">
        <v>49.02</v>
      </c>
      <c r="J81" s="65">
        <f t="shared" si="7"/>
        <v>141.12308976</v>
      </c>
    </row>
    <row r="82" spans="1:10" ht="15">
      <c r="A82" s="66"/>
      <c r="B82" s="66"/>
      <c r="C82" s="67">
        <v>71291</v>
      </c>
      <c r="D82" s="66"/>
      <c r="E82" s="68" t="s">
        <v>65</v>
      </c>
      <c r="F82" s="100" t="s">
        <v>10</v>
      </c>
      <c r="G82" s="37">
        <v>2.32</v>
      </c>
      <c r="H82" s="37">
        <f t="shared" si="8"/>
        <v>2.878888</v>
      </c>
      <c r="I82" s="102">
        <v>73.41</v>
      </c>
      <c r="J82" s="65">
        <f t="shared" si="7"/>
        <v>211.33916807999998</v>
      </c>
    </row>
    <row r="83" spans="1:10" ht="15">
      <c r="A83" s="66"/>
      <c r="B83" s="66"/>
      <c r="C83" s="66">
        <v>71171</v>
      </c>
      <c r="D83" s="66"/>
      <c r="E83" s="68" t="s">
        <v>66</v>
      </c>
      <c r="F83" s="100" t="s">
        <v>9</v>
      </c>
      <c r="G83" s="37">
        <v>13.2</v>
      </c>
      <c r="H83" s="37">
        <f t="shared" si="8"/>
        <v>16.37988</v>
      </c>
      <c r="I83" s="102">
        <v>1</v>
      </c>
      <c r="J83" s="65">
        <f t="shared" si="7"/>
        <v>16.37988</v>
      </c>
    </row>
    <row r="84" spans="1:10" ht="15">
      <c r="A84" s="66"/>
      <c r="B84" s="66"/>
      <c r="C84" s="66">
        <v>71171</v>
      </c>
      <c r="D84" s="66"/>
      <c r="E84" s="68" t="s">
        <v>67</v>
      </c>
      <c r="F84" s="100" t="s">
        <v>9</v>
      </c>
      <c r="G84" s="37">
        <v>13.2</v>
      </c>
      <c r="H84" s="37">
        <f t="shared" si="8"/>
        <v>16.37988</v>
      </c>
      <c r="I84" s="102">
        <v>10</v>
      </c>
      <c r="J84" s="65">
        <f t="shared" si="7"/>
        <v>163.7988</v>
      </c>
    </row>
    <row r="85" spans="1:10" ht="15">
      <c r="A85" s="66"/>
      <c r="B85" s="66"/>
      <c r="C85" s="66">
        <v>71171</v>
      </c>
      <c r="D85" s="66"/>
      <c r="E85" s="68" t="s">
        <v>14</v>
      </c>
      <c r="F85" s="100" t="s">
        <v>9</v>
      </c>
      <c r="G85" s="37">
        <v>13.2</v>
      </c>
      <c r="H85" s="37">
        <f t="shared" si="8"/>
        <v>16.37988</v>
      </c>
      <c r="I85" s="102">
        <v>2</v>
      </c>
      <c r="J85" s="65">
        <f t="shared" si="7"/>
        <v>32.75976</v>
      </c>
    </row>
    <row r="86" spans="1:11" ht="15">
      <c r="A86" s="129" t="s">
        <v>19</v>
      </c>
      <c r="B86" s="129"/>
      <c r="C86" s="129"/>
      <c r="D86" s="129"/>
      <c r="E86" s="61"/>
      <c r="F86" s="62"/>
      <c r="G86" s="63"/>
      <c r="H86" s="63"/>
      <c r="I86" s="86"/>
      <c r="J86" s="86"/>
      <c r="K86" s="46">
        <f>SUM(J65:J85)</f>
        <v>4268.06909732</v>
      </c>
    </row>
    <row r="87" spans="1:10" ht="15">
      <c r="A87" s="27"/>
      <c r="B87" s="27"/>
      <c r="C87" s="28"/>
      <c r="D87" s="27"/>
      <c r="E87" s="25" t="s">
        <v>77</v>
      </c>
      <c r="F87" s="27"/>
      <c r="G87" s="26"/>
      <c r="H87" s="26"/>
      <c r="I87" s="88"/>
      <c r="J87" s="88"/>
    </row>
    <row r="88" spans="1:10" ht="15">
      <c r="A88" s="66"/>
      <c r="B88" s="66"/>
      <c r="C88" s="67">
        <v>71541</v>
      </c>
      <c r="D88" s="66"/>
      <c r="E88" s="68" t="s">
        <v>74</v>
      </c>
      <c r="F88" s="100" t="s">
        <v>2</v>
      </c>
      <c r="G88" s="37">
        <v>1.2</v>
      </c>
      <c r="H88" s="37">
        <f t="shared" si="8"/>
        <v>1.48908</v>
      </c>
      <c r="I88" s="101">
        <v>2</v>
      </c>
      <c r="J88" s="65">
        <f>H88*I88</f>
        <v>2.97816</v>
      </c>
    </row>
    <row r="89" spans="1:10" ht="15">
      <c r="A89" s="66"/>
      <c r="B89" s="66"/>
      <c r="C89" s="67">
        <v>71641</v>
      </c>
      <c r="D89" s="66"/>
      <c r="E89" s="68" t="s">
        <v>76</v>
      </c>
      <c r="F89" s="100" t="s">
        <v>75</v>
      </c>
      <c r="G89" s="37">
        <v>20.02</v>
      </c>
      <c r="H89" s="37">
        <f t="shared" si="8"/>
        <v>24.842818</v>
      </c>
      <c r="I89" s="102">
        <v>2</v>
      </c>
      <c r="J89" s="65">
        <f>H89*I89</f>
        <v>49.685636</v>
      </c>
    </row>
    <row r="90" spans="1:10" ht="15">
      <c r="A90" s="66"/>
      <c r="B90" s="66"/>
      <c r="C90" s="67">
        <v>71291</v>
      </c>
      <c r="D90" s="66"/>
      <c r="E90" s="68" t="s">
        <v>62</v>
      </c>
      <c r="F90" s="100" t="s">
        <v>10</v>
      </c>
      <c r="G90" s="37">
        <v>2.32</v>
      </c>
      <c r="H90" s="37">
        <f t="shared" si="8"/>
        <v>2.878888</v>
      </c>
      <c r="I90" s="102">
        <v>59.3436</v>
      </c>
      <c r="J90" s="65">
        <f>H90*I90</f>
        <v>170.8435779168</v>
      </c>
    </row>
    <row r="91" spans="1:10" ht="15">
      <c r="A91" s="66"/>
      <c r="B91" s="66"/>
      <c r="C91" s="67">
        <v>71291</v>
      </c>
      <c r="D91" s="66"/>
      <c r="E91" s="68" t="s">
        <v>63</v>
      </c>
      <c r="F91" s="100" t="s">
        <v>10</v>
      </c>
      <c r="G91" s="37">
        <v>2.32</v>
      </c>
      <c r="H91" s="37">
        <f t="shared" si="8"/>
        <v>2.878888</v>
      </c>
      <c r="I91" s="102">
        <v>44.613</v>
      </c>
      <c r="J91" s="65">
        <f>H91*I91</f>
        <v>128.43583034399998</v>
      </c>
    </row>
    <row r="92" spans="1:10" ht="30">
      <c r="A92" s="66"/>
      <c r="B92" s="66"/>
      <c r="C92" s="67">
        <v>70111</v>
      </c>
      <c r="D92" s="66"/>
      <c r="E92" s="68" t="s">
        <v>22</v>
      </c>
      <c r="F92" s="100" t="s">
        <v>9</v>
      </c>
      <c r="G92" s="37">
        <v>145.83</v>
      </c>
      <c r="H92" s="37">
        <f t="shared" si="8"/>
        <v>180.96044700000002</v>
      </c>
      <c r="I92" s="102">
        <v>2</v>
      </c>
      <c r="J92" s="65">
        <f>H92*I92</f>
        <v>361.92089400000003</v>
      </c>
    </row>
    <row r="93" spans="1:10" ht="15">
      <c r="A93" s="69"/>
      <c r="B93" s="69"/>
      <c r="C93" s="103"/>
      <c r="D93" s="69"/>
      <c r="E93" s="104"/>
      <c r="F93" s="105"/>
      <c r="G93" s="106"/>
      <c r="H93" s="106"/>
      <c r="I93" s="107"/>
      <c r="J93" s="108"/>
    </row>
    <row r="94" spans="1:10" ht="15">
      <c r="A94" s="69"/>
      <c r="B94" s="69"/>
      <c r="C94" s="103"/>
      <c r="D94" s="69"/>
      <c r="E94" s="104"/>
      <c r="F94" s="105"/>
      <c r="G94" s="106"/>
      <c r="H94" s="106"/>
      <c r="I94" s="107"/>
      <c r="J94" s="108"/>
    </row>
    <row r="95" spans="1:10" ht="15">
      <c r="A95" s="130" t="s">
        <v>19</v>
      </c>
      <c r="B95" s="130"/>
      <c r="C95" s="130"/>
      <c r="D95" s="130"/>
      <c r="E95" s="61"/>
      <c r="F95" s="62"/>
      <c r="G95" s="63"/>
      <c r="H95" s="63"/>
      <c r="I95" s="86"/>
      <c r="J95" s="64"/>
    </row>
    <row r="96" spans="1:10" ht="15">
      <c r="A96" s="130" t="s">
        <v>19</v>
      </c>
      <c r="B96" s="130"/>
      <c r="C96" s="130"/>
      <c r="D96" s="130"/>
      <c r="E96" s="61"/>
      <c r="F96" s="62"/>
      <c r="G96" s="63"/>
      <c r="H96" s="63"/>
      <c r="I96" s="86"/>
      <c r="J96" s="64"/>
    </row>
    <row r="97" spans="1:10" ht="15">
      <c r="A97" s="130" t="s">
        <v>19</v>
      </c>
      <c r="B97" s="130"/>
      <c r="C97" s="130"/>
      <c r="D97" s="130"/>
      <c r="E97" s="61"/>
      <c r="F97" s="62"/>
      <c r="G97" s="63"/>
      <c r="H97" s="63"/>
      <c r="I97" s="86"/>
      <c r="J97" s="64"/>
    </row>
    <row r="98" spans="1:11" ht="15">
      <c r="A98" s="76"/>
      <c r="B98" s="82" t="s">
        <v>24</v>
      </c>
      <c r="C98" s="77"/>
      <c r="D98" s="76"/>
      <c r="E98" s="78"/>
      <c r="F98" s="76"/>
      <c r="G98" s="80"/>
      <c r="H98" s="80"/>
      <c r="I98" s="79"/>
      <c r="J98" s="81"/>
      <c r="K98" s="46">
        <f>SUM(J17:J97)</f>
        <v>142941.60129231447</v>
      </c>
    </row>
    <row r="124" ht="15">
      <c r="K124" s="64" t="e">
        <f>SUM(#REF!)</f>
        <v>#REF!</v>
      </c>
    </row>
    <row r="125" ht="15">
      <c r="K125" s="91" t="e">
        <f>SUM(K35:K124)</f>
        <v>#REF!</v>
      </c>
    </row>
  </sheetData>
  <sheetProtection/>
  <mergeCells count="13">
    <mergeCell ref="A97:D97"/>
    <mergeCell ref="A39:D39"/>
    <mergeCell ref="F1:J11"/>
    <mergeCell ref="A96:D96"/>
    <mergeCell ref="A86:D86"/>
    <mergeCell ref="A41:D41"/>
    <mergeCell ref="A35:D35"/>
    <mergeCell ref="M13:S13"/>
    <mergeCell ref="A13:J13"/>
    <mergeCell ref="A14:D14"/>
    <mergeCell ref="A52:D52"/>
    <mergeCell ref="A95:D95"/>
    <mergeCell ref="A62:D6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Mestre_Rodrigo</dc:creator>
  <cp:keywords/>
  <dc:description/>
  <cp:lastModifiedBy>asdf</cp:lastModifiedBy>
  <cp:lastPrinted>2013-08-14T14:01:36Z</cp:lastPrinted>
  <dcterms:created xsi:type="dcterms:W3CDTF">2012-05-10T14:17:05Z</dcterms:created>
  <dcterms:modified xsi:type="dcterms:W3CDTF">2013-08-14T14:03:12Z</dcterms:modified>
  <cp:category/>
  <cp:version/>
  <cp:contentType/>
  <cp:contentStatus/>
</cp:coreProperties>
</file>