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media/image5.wmf" ContentType="image/x-wmf"/>
  <Override PartName="/xl/comments1.xml" ContentType="application/vnd.openxmlformats-officedocument.spreadsheetml.comments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Plan1" sheetId="1" state="visible" r:id="rId2"/>
    <sheet name="Plan2" sheetId="2" state="visible" r:id="rId3"/>
    <sheet name="Plan3" sheetId="3" state="visible" r:id="rId4"/>
  </sheets>
  <calcPr iterateCount="100" refMode="A1" iterate="false" iterateDelta="0.0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authorId="0" ref="J17">
      <text>
        <r>
          <rPr>
            <rFont val="Tahoma"/>
            <charset val="1"/>
            <family val="2"/>
            <b val="true"/>
            <color rgb="00000000"/>
            <sz val="9"/>
          </rPr>
          <t xml:space="preserve">Edmar Junior:
</t>
        </r>
        <r>
          <rPr>
            <rFont val="Tahoma"/>
            <charset val="1"/>
            <family val="2"/>
            <color rgb="00000000"/>
            <sz val="9"/>
          </rPr>
          <t xml:space="preserve">NÃO MODIFICAR A FÓRMULA</t>
        </r>
      </text>
    </comment>
    <comment authorId="0" ref="J19">
      <text>
        <r>
          <rPr>
            <rFont val="Tahoma"/>
            <charset val="1"/>
            <family val="2"/>
            <b val="true"/>
            <color rgb="00000000"/>
            <sz val="9"/>
          </rPr>
          <t xml:space="preserve">Edmar Junior:
</t>
        </r>
        <r>
          <rPr>
            <rFont val="Tahoma"/>
            <charset val="1"/>
            <family val="2"/>
            <color rgb="00000000"/>
            <sz val="9"/>
          </rPr>
          <t xml:space="preserve">NÃO MODIFICAR A FÓRMULA</t>
        </r>
      </text>
    </comment>
    <comment authorId="0" ref="J21">
      <text>
        <r>
          <rPr>
            <rFont val="Tahoma"/>
            <charset val="1"/>
            <family val="2"/>
            <b val="true"/>
            <color rgb="00000000"/>
            <sz val="9"/>
          </rPr>
          <t xml:space="preserve">Edmar Junior:
</t>
        </r>
        <r>
          <rPr>
            <rFont val="Tahoma"/>
            <charset val="1"/>
            <family val="2"/>
            <color rgb="00000000"/>
            <sz val="9"/>
          </rPr>
          <t xml:space="preserve">NÃO MODIFICAR A FÓRMULA</t>
        </r>
      </text>
    </comment>
    <comment authorId="0" ref="J23">
      <text>
        <r>
          <rPr>
            <rFont val="Tahoma"/>
            <charset val="1"/>
            <family val="2"/>
            <b val="true"/>
            <color rgb="00000000"/>
            <sz val="9"/>
          </rPr>
          <t xml:space="preserve">Edmar Junior:
</t>
        </r>
        <r>
          <rPr>
            <rFont val="Tahoma"/>
            <charset val="1"/>
            <family val="2"/>
            <color rgb="00000000"/>
            <sz val="9"/>
          </rPr>
          <t xml:space="preserve">NÃO MODIFICAR A FÓRMULA</t>
        </r>
      </text>
    </comment>
    <comment authorId="0" ref="J25">
      <text>
        <r>
          <rPr>
            <rFont val="Tahoma"/>
            <charset val="1"/>
            <family val="2"/>
            <b val="true"/>
            <color rgb="00000000"/>
            <sz val="9"/>
          </rPr>
          <t xml:space="preserve">Edmar Junior:
</t>
        </r>
        <r>
          <rPr>
            <rFont val="Tahoma"/>
            <charset val="1"/>
            <family val="2"/>
            <color rgb="00000000"/>
            <sz val="9"/>
          </rPr>
          <t xml:space="preserve">NÃO MODIFICAR A FÓRMULA</t>
        </r>
      </text>
    </comment>
    <comment authorId="0" ref="U17">
      <text>
        <r>
          <rPr>
            <rFont val="Tahoma"/>
            <charset val="1"/>
            <family val="2"/>
            <b val="true"/>
            <color rgb="00000000"/>
            <sz val="9"/>
          </rPr>
          <t xml:space="preserve">Edmar Junior:
</t>
        </r>
        <r>
          <rPr>
            <rFont val="Tahoma"/>
            <charset val="1"/>
            <family val="2"/>
            <color rgb="00000000"/>
            <sz val="9"/>
          </rPr>
          <t xml:space="preserve">NÃO MODIFICAR A FÓRMULA</t>
        </r>
      </text>
    </comment>
    <comment authorId="0" ref="U19">
      <text>
        <r>
          <rPr>
            <rFont val="Tahoma"/>
            <charset val="1"/>
            <family val="2"/>
            <b val="true"/>
            <color rgb="00000000"/>
            <sz val="9"/>
          </rPr>
          <t xml:space="preserve">Edmar Junior:
</t>
        </r>
        <r>
          <rPr>
            <rFont val="Tahoma"/>
            <charset val="1"/>
            <family val="2"/>
            <color rgb="00000000"/>
            <sz val="9"/>
          </rPr>
          <t xml:space="preserve">NÃO MODIFICAR A FÓRMULA</t>
        </r>
      </text>
    </comment>
    <comment authorId="0" ref="U21">
      <text>
        <r>
          <rPr>
            <rFont val="Tahoma"/>
            <charset val="1"/>
            <family val="2"/>
            <b val="true"/>
            <color rgb="00000000"/>
            <sz val="9"/>
          </rPr>
          <t xml:space="preserve">Edmar Junior:
</t>
        </r>
        <r>
          <rPr>
            <rFont val="Tahoma"/>
            <charset val="1"/>
            <family val="2"/>
            <color rgb="00000000"/>
            <sz val="9"/>
          </rPr>
          <t xml:space="preserve">NÃO MODIFICAR A FÓRMULA</t>
        </r>
      </text>
    </comment>
    <comment authorId="0" ref="U23">
      <text>
        <r>
          <rPr>
            <rFont val="Tahoma"/>
            <charset val="1"/>
            <family val="2"/>
            <b val="true"/>
            <color rgb="00000000"/>
            <sz val="9"/>
          </rPr>
          <t xml:space="preserve">Edmar Junior:
</t>
        </r>
        <r>
          <rPr>
            <rFont val="Tahoma"/>
            <charset val="1"/>
            <family val="2"/>
            <color rgb="00000000"/>
            <sz val="9"/>
          </rPr>
          <t xml:space="preserve">NÃO MODIFICAR A FÓRMULA</t>
        </r>
      </text>
    </comment>
    <comment authorId="0" ref="U25">
      <text>
        <r>
          <rPr>
            <rFont val="Tahoma"/>
            <charset val="1"/>
            <family val="2"/>
            <b val="true"/>
            <color rgb="00000000"/>
            <sz val="9"/>
          </rPr>
          <t xml:space="preserve">Edmar Junior:
</t>
        </r>
        <r>
          <rPr>
            <rFont val="Tahoma"/>
            <charset val="1"/>
            <family val="2"/>
            <color rgb="00000000"/>
            <sz val="9"/>
          </rPr>
          <t xml:space="preserve">NÃO MODIFICAR A FÓRMULA</t>
        </r>
      </text>
    </comment>
    <comment authorId="0" ref="AF17">
      <text>
        <r>
          <rPr>
            <rFont val="Tahoma"/>
            <charset val="1"/>
            <family val="2"/>
            <b val="true"/>
            <color rgb="00000000"/>
            <sz val="9"/>
          </rPr>
          <t xml:space="preserve">Edmar Junior:
</t>
        </r>
        <r>
          <rPr>
            <rFont val="Tahoma"/>
            <charset val="1"/>
            <family val="2"/>
            <color rgb="00000000"/>
            <sz val="9"/>
          </rPr>
          <t xml:space="preserve">NÃO MODIFICAR A FÓRMULA</t>
        </r>
      </text>
    </comment>
    <comment authorId="0" ref="AF19">
      <text>
        <r>
          <rPr>
            <rFont val="Tahoma"/>
            <charset val="1"/>
            <family val="2"/>
            <b val="true"/>
            <color rgb="00000000"/>
            <sz val="9"/>
          </rPr>
          <t xml:space="preserve">Edmar Junior:
</t>
        </r>
        <r>
          <rPr>
            <rFont val="Tahoma"/>
            <charset val="1"/>
            <family val="2"/>
            <color rgb="00000000"/>
            <sz val="9"/>
          </rPr>
          <t xml:space="preserve">NÃO MODIFICAR A FÓRMULA</t>
        </r>
      </text>
    </comment>
    <comment authorId="0" ref="AF21">
      <text>
        <r>
          <rPr>
            <rFont val="Tahoma"/>
            <charset val="1"/>
            <family val="2"/>
            <b val="true"/>
            <color rgb="00000000"/>
            <sz val="9"/>
          </rPr>
          <t xml:space="preserve">Edmar Junior:
</t>
        </r>
        <r>
          <rPr>
            <rFont val="Tahoma"/>
            <charset val="1"/>
            <family val="2"/>
            <color rgb="00000000"/>
            <sz val="9"/>
          </rPr>
          <t xml:space="preserve">NÃO MODIFICAR A FÓRMULA</t>
        </r>
      </text>
    </comment>
    <comment authorId="0" ref="AF23">
      <text>
        <r>
          <rPr>
            <rFont val="Tahoma"/>
            <charset val="1"/>
            <family val="2"/>
            <b val="true"/>
            <color rgb="00000000"/>
            <sz val="9"/>
          </rPr>
          <t xml:space="preserve">Edmar Junior:
</t>
        </r>
        <r>
          <rPr>
            <rFont val="Tahoma"/>
            <charset val="1"/>
            <family val="2"/>
            <color rgb="00000000"/>
            <sz val="9"/>
          </rPr>
          <t xml:space="preserve">NÃO MODIFICAR A FÓRMULA</t>
        </r>
      </text>
    </comment>
    <comment authorId="0" ref="AF25">
      <text>
        <r>
          <rPr>
            <rFont val="Tahoma"/>
            <charset val="1"/>
            <family val="2"/>
            <b val="true"/>
            <color rgb="00000000"/>
            <sz val="9"/>
          </rPr>
          <t xml:space="preserve">Edmar Junior:
</t>
        </r>
        <r>
          <rPr>
            <rFont val="Tahoma"/>
            <charset val="1"/>
            <family val="2"/>
            <color rgb="00000000"/>
            <sz val="9"/>
          </rPr>
          <t xml:space="preserve">NÃO MODIFICAR A FÓRMULA</t>
        </r>
      </text>
    </comment>
    <comment authorId="0" ref="AM12">
      <text>
        <r>
          <rPr>
            <rFont val="Arial"/>
            <charset val="1"/>
            <family val="2"/>
            <sz val="10"/>
          </rPr>
          <t xml:space="preserve">Formato: xx/ano</t>
        </r>
      </text>
    </comment>
  </commentList>
</comments>
</file>

<file path=xl/sharedStrings.xml><?xml version="1.0" encoding="utf-8"?>
<sst xmlns="http://schemas.openxmlformats.org/spreadsheetml/2006/main" count="30" uniqueCount="28">
  <si>
    <t>PLANILHA DE ACOMPANHAMENTO DAS AÇÕES DE MANEJO AMBIENTAL</t>
  </si>
  <si>
    <t>Superintendência de Vigilância em Saúde</t>
  </si>
  <si>
    <t>Coordenação de Vigilância e Controle Ambiental de Vetores</t>
  </si>
  <si>
    <t>suvisa.cvcav@saude.go.gov.br</t>
  </si>
  <si>
    <t>Nº</t>
  </si>
  <si>
    <t>ESTRATO</t>
  </si>
  <si>
    <t>IIP</t>
  </si>
  <si>
    <t>IB</t>
  </si>
  <si>
    <t>0BS</t>
  </si>
  <si>
    <t>DEPÓSITOS PREDOMINANTES</t>
  </si>
  <si>
    <t>1ª PAUTA PARA GRUPO EXECUTIVO</t>
  </si>
  <si>
    <t>ÓRGÃOS ENVOLVIDOS</t>
  </si>
  <si>
    <t>2ª PAUTA PARA GRUPO EXECUTIVO</t>
  </si>
  <si>
    <t>3ª PAUTA PARA GRUPO EXECUTIVO</t>
  </si>
  <si>
    <t>1º</t>
  </si>
  <si>
    <t>2º</t>
  </si>
  <si>
    <t>3º</t>
  </si>
  <si>
    <t>IIP  MUNICÍPIO</t>
  </si>
  <si>
    <t>LEGENDA</t>
  </si>
  <si>
    <t>ESTRATOS EM ALTO RISCO</t>
  </si>
  <si>
    <t>SMS – SECRETARIA MUNICIPAL DE SAÚDE</t>
  </si>
  <si>
    <t>LU – LIMPEZA URBANA</t>
  </si>
  <si>
    <t>SMA – SECRETARIA DE MEIO AMBIENTE</t>
  </si>
  <si>
    <t>ESTRATOS A INICIAR OS TRABALHOS</t>
  </si>
  <si>
    <t>VS – VIGILÂNCIA SANITÁRIA</t>
  </si>
  <si>
    <t>SME – SECRETARIA MUNICIPAL DE EDUCAÇÃO</t>
  </si>
  <si>
    <t>SOI – SECRETARIA DE OBRAS E/OU INFRAESTRUTURA</t>
  </si>
  <si>
    <t>ABAST – EMPRESA DE ABASTECIMENTO DE ÁGUA</t>
  </si>
</sst>
</file>

<file path=xl/styles.xml><?xml version="1.0" encoding="utf-8"?>
<styleSheet xmlns="http://schemas.openxmlformats.org/spreadsheetml/2006/main">
  <numFmts count="2">
    <numFmt formatCode="GENERAL" numFmtId="164"/>
    <numFmt formatCode="0%" numFmtId="165"/>
  </numFmts>
  <fonts count="18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sz val="7"/>
    </font>
    <font>
      <name val="Calibri"/>
      <charset val="1"/>
      <family val="2"/>
      <i val="true"/>
      <color rgb="00000000"/>
      <sz val="7"/>
    </font>
    <font>
      <name val="Calibri"/>
      <charset val="1"/>
      <family val="2"/>
      <b val="true"/>
      <sz val="9"/>
    </font>
    <font>
      <name val="Calibri"/>
      <charset val="1"/>
      <family val="2"/>
      <b val="true"/>
      <color rgb="00000000"/>
      <sz val="9"/>
    </font>
    <font>
      <name val="Calibri"/>
      <charset val="1"/>
      <family val="2"/>
      <sz val="9"/>
    </font>
    <font>
      <name val="Calibri"/>
      <charset val="1"/>
      <family val="2"/>
      <b val="true"/>
      <sz val="20"/>
    </font>
    <font>
      <name val="Calibri"/>
      <charset val="1"/>
      <family val="2"/>
      <b val="true"/>
      <color rgb="00000000"/>
      <sz val="10"/>
    </font>
    <font>
      <name val="Calibri"/>
      <charset val="1"/>
      <family val="2"/>
      <b val="true"/>
      <color rgb="00000000"/>
      <sz val="11"/>
    </font>
    <font>
      <name val="Calibri"/>
      <charset val="1"/>
      <family val="2"/>
      <color rgb="00000000"/>
      <sz val="8"/>
    </font>
    <font>
      <name val="Calibri"/>
      <charset val="1"/>
      <family val="2"/>
      <color rgb="00000000"/>
      <sz val="9"/>
    </font>
    <font>
      <name val="Calibri"/>
      <charset val="1"/>
      <family val="2"/>
      <b val="true"/>
      <color rgb="00000000"/>
      <sz val="22"/>
    </font>
    <font>
      <name val="Tahoma"/>
      <charset val="1"/>
      <family val="2"/>
      <b val="true"/>
      <color rgb="00000000"/>
      <sz val="9"/>
    </font>
    <font>
      <name val="Tahoma"/>
      <charset val="1"/>
      <family val="2"/>
      <color rgb="00000000"/>
      <sz val="9"/>
    </font>
    <font>
      <name val="Arial"/>
      <charset val="1"/>
      <family val="2"/>
      <sz val="10"/>
    </font>
  </fonts>
  <fills count="6">
    <fill>
      <patternFill patternType="none"/>
    </fill>
    <fill>
      <patternFill patternType="gray125"/>
    </fill>
    <fill>
      <patternFill patternType="solid">
        <fgColor rgb="00008000"/>
        <bgColor rgb="00008080"/>
      </patternFill>
    </fill>
    <fill>
      <patternFill patternType="solid">
        <fgColor rgb="00FFFF00"/>
        <bgColor rgb="00FFFF00"/>
      </patternFill>
    </fill>
    <fill>
      <patternFill patternType="solid">
        <fgColor rgb="00FF0000"/>
        <bgColor rgb="00993300"/>
      </patternFill>
    </fill>
    <fill>
      <patternFill patternType="solid">
        <fgColor rgb="00E6E6E6"/>
        <bgColor rgb="00FFFFCC"/>
      </patternFill>
    </fill>
  </fills>
  <borders count="15">
    <border diagonalDown="false" diagonalUp="false">
      <left/>
      <right/>
      <top/>
      <bottom/>
      <diagonal/>
    </border>
    <border diagonalDown="false" diagonalUp="false">
      <left style="double"/>
      <right style="double"/>
      <top style="double"/>
      <bottom style="double"/>
      <diagonal/>
    </border>
    <border diagonalDown="false" diagonalUp="false">
      <left style="thick"/>
      <right/>
      <top style="thick"/>
      <bottom/>
      <diagonal/>
    </border>
    <border diagonalDown="false" diagonalUp="false">
      <left/>
      <right/>
      <top style="thick"/>
      <bottom/>
      <diagonal/>
    </border>
    <border diagonalDown="false" diagonalUp="false">
      <left/>
      <right style="thick"/>
      <top style="thick"/>
      <bottom/>
      <diagonal/>
    </border>
    <border diagonalDown="false" diagonalUp="false">
      <left style="thick"/>
      <right/>
      <top/>
      <bottom/>
      <diagonal/>
    </border>
    <border diagonalDown="false" diagonalUp="false">
      <left/>
      <right style="thick"/>
      <top/>
      <bottom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/>
      <right style="thick"/>
      <top style="thick"/>
      <bottom style="thick"/>
      <diagonal/>
    </border>
    <border diagonalDown="false" diagonalUp="false">
      <left style="hair"/>
      <right style="hair"/>
      <top style="hair"/>
      <bottom style="thick"/>
      <diagonal/>
    </border>
    <border diagonalDown="false" diagonalUp="false">
      <left style="hair"/>
      <right style="hair"/>
      <top style="thick"/>
      <bottom style="thick"/>
      <diagonal/>
    </border>
    <border diagonalDown="false" diagonalUp="false">
      <left style="hair"/>
      <right style="hair"/>
      <top style="thick"/>
      <bottom style="hair"/>
      <diagonal/>
    </border>
    <border diagonalDown="false" diagonalUp="false">
      <left style="thick"/>
      <right/>
      <top/>
      <bottom style="thick"/>
      <diagonal/>
    </border>
    <border diagonalDown="false" diagonalUp="false">
      <left/>
      <right/>
      <top/>
      <bottom style="thick"/>
      <diagonal/>
    </border>
    <border diagonalDown="false" diagonalUp="false">
      <left/>
      <right style="thick"/>
      <top/>
      <bottom style="thick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1" fillId="2" fontId="0" numFmtId="164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0" numFmtId="164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3" fontId="0" numFmtId="164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4" fontId="0" numFmtId="164">
      <alignment horizontal="center" indent="0" shrinkToFit="false" textRotation="0" vertical="center" wrapText="false"/>
      <protection hidden="false" locked="true"/>
    </xf>
  </cellStyleXfs>
  <cellXfs count="42">
    <xf applyAlignment="false" applyBorder="false" applyFont="false" applyProtection="false" borderId="0" fillId="0" fontId="0" numFmtId="164" xfId="0"/>
    <xf applyAlignment="false" applyBorder="true" applyFont="false" applyProtection="false" borderId="2" fillId="0" fontId="0" numFmtId="164" xfId="0"/>
    <xf applyAlignment="false" applyBorder="true" applyFont="false" applyProtection="false" borderId="3" fillId="0" fontId="0" numFmtId="164" xfId="0"/>
    <xf applyAlignment="true" applyBorder="true" applyFont="false" applyProtection="false" borderId="3" fillId="0" fontId="0" numFmtId="164" xfId="0">
      <alignment horizontal="center" indent="0" shrinkToFit="false" textRotation="0" vertical="center" wrapText="false"/>
    </xf>
    <xf applyAlignment="false" applyBorder="true" applyFont="false" applyProtection="false" borderId="4" fillId="0" fontId="0" numFmtId="164" xfId="0"/>
    <xf applyAlignment="false" applyBorder="false" applyFont="true" applyProtection="false" borderId="0" fillId="0" fontId="4" numFmtId="164" xfId="0"/>
    <xf applyAlignment="true" applyBorder="false" applyFont="true" applyProtection="false" borderId="0" fillId="0" fontId="5" numFmtId="164" xfId="0">
      <alignment horizontal="center" indent="0" shrinkToFit="false" textRotation="0" vertical="center" wrapText="false"/>
    </xf>
    <xf applyAlignment="false" applyBorder="true" applyFont="false" applyProtection="false" borderId="5" fillId="0" fontId="0" numFmtId="164" xfId="0"/>
    <xf applyAlignment="true" applyBorder="true" applyFont="true" applyProtection="false" borderId="0" fillId="0" fontId="6" numFmtId="164" xfId="0">
      <alignment horizontal="center" indent="0" shrinkToFit="false" textRotation="255" vertical="center" wrapText="false"/>
    </xf>
    <xf applyAlignment="true" applyBorder="true" applyFont="true" applyProtection="false" borderId="0" fillId="0" fontId="7" numFmtId="164" xfId="0">
      <alignment horizontal="center" indent="0" shrinkToFit="false" textRotation="0" vertical="center" wrapText="false"/>
    </xf>
    <xf applyAlignment="false" applyBorder="true" applyFont="true" applyProtection="false" borderId="0" fillId="0" fontId="8" numFmtId="164" xfId="0"/>
    <xf applyAlignment="false" applyBorder="true" applyFont="false" applyProtection="false" borderId="0" fillId="0" fontId="0" numFmtId="164" xfId="0"/>
    <xf applyAlignment="true" applyBorder="true" applyFont="true" applyProtection="false" borderId="0" fillId="0" fontId="6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7" numFmtId="164" xfId="0">
      <alignment horizontal="center" indent="0" shrinkToFit="false" textRotation="0" vertical="center" wrapText="true"/>
    </xf>
    <xf applyAlignment="true" applyBorder="true" applyFont="true" applyProtection="false" borderId="0" fillId="0" fontId="6" numFmtId="164" xfId="0">
      <alignment horizontal="general" indent="0" shrinkToFit="false" textRotation="0" vertical="center" wrapText="true"/>
    </xf>
    <xf applyAlignment="true" applyBorder="true" applyFont="false" applyProtection="false" borderId="0" fillId="0" fontId="0" numFmtId="164" xfId="0">
      <alignment horizontal="center" indent="0" shrinkToFit="false" textRotation="0" vertical="center" wrapText="false"/>
    </xf>
    <xf applyAlignment="false" applyBorder="true" applyFont="false" applyProtection="false" borderId="6" fillId="0" fontId="0" numFmtId="164" xfId="0"/>
    <xf applyAlignment="true" applyBorder="true" applyFont="false" applyProtection="false" borderId="7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7" fillId="5" fontId="9" numFmtId="164" xfId="0">
      <alignment horizontal="center" indent="0" shrinkToFit="false" textRotation="0" vertical="center" wrapText="true"/>
    </xf>
    <xf applyAlignment="true" applyBorder="true" applyFont="true" applyProtection="false" borderId="0" fillId="0" fontId="10" numFmtId="164" xfId="0">
      <alignment horizontal="center" indent="0" shrinkToFit="false" textRotation="0" vertical="center" wrapText="false"/>
    </xf>
    <xf applyAlignment="true" applyBorder="true" applyFont="true" applyProtection="false" borderId="7" fillId="5" fontId="11" numFmtId="164" xfId="0">
      <alignment horizontal="center" indent="0" shrinkToFit="false" textRotation="0" vertical="center" wrapText="true"/>
    </xf>
    <xf applyAlignment="true" applyBorder="true" applyFont="true" applyProtection="false" borderId="7" fillId="5" fontId="11" numFmtId="164" xfId="0">
      <alignment horizontal="center" indent="0" shrinkToFit="false" textRotation="0" vertical="center" wrapText="false"/>
    </xf>
    <xf applyAlignment="true" applyBorder="true" applyFont="true" applyProtection="false" borderId="8" fillId="5" fontId="11" numFmtId="164" xfId="0">
      <alignment horizontal="center" indent="0" shrinkToFit="false" textRotation="0" vertical="center" wrapText="true"/>
    </xf>
    <xf applyAlignment="true" applyBorder="true" applyFont="true" applyProtection="false" borderId="3" fillId="5" fontId="11" numFmtId="164" xfId="0">
      <alignment horizontal="center" indent="0" shrinkToFit="false" textRotation="0" vertical="center" wrapText="true"/>
    </xf>
    <xf applyAlignment="true" applyBorder="true" applyFont="true" applyProtection="false" borderId="9" fillId="0" fontId="11" numFmtId="164" xfId="0">
      <alignment horizontal="center" indent="0" shrinkToFit="false" textRotation="0" vertical="center" wrapText="false"/>
    </xf>
    <xf applyAlignment="true" applyBorder="true" applyFont="true" applyProtection="false" borderId="7" fillId="0" fontId="11" numFmtId="164" xfId="0">
      <alignment horizontal="center" indent="0" shrinkToFit="false" textRotation="0" vertical="center" wrapText="false"/>
    </xf>
    <xf applyAlignment="true" applyBorder="true" applyFont="true" applyProtection="false" borderId="7" fillId="0" fontId="11" numFmtId="164" xfId="0">
      <alignment horizontal="center" indent="0" shrinkToFit="false" textRotation="0" vertical="center" wrapText="true"/>
    </xf>
    <xf applyAlignment="true" applyBorder="true" applyFont="true" applyProtection="false" borderId="7" fillId="0" fontId="12" numFmtId="164" xfId="0">
      <alignment horizontal="center" indent="0" shrinkToFit="false" textRotation="0" vertical="center" wrapText="true"/>
    </xf>
    <xf applyAlignment="true" applyBorder="true" applyFont="true" applyProtection="false" borderId="7" fillId="0" fontId="13" numFmtId="164" xfId="0">
      <alignment horizontal="center" indent="0" shrinkToFit="false" textRotation="0" vertical="center" wrapText="true"/>
    </xf>
    <xf applyAlignment="true" applyBorder="true" applyFont="false" applyProtection="false" borderId="7" fillId="5" fontId="0" numFmtId="164" xfId="0">
      <alignment horizontal="center" indent="0" shrinkToFit="false" textRotation="0" vertical="center" wrapText="false"/>
    </xf>
    <xf applyAlignment="true" applyBorder="true" applyFont="true" applyProtection="false" borderId="10" fillId="0" fontId="11" numFmtId="164" xfId="0">
      <alignment horizontal="center" indent="0" shrinkToFit="false" textRotation="0" vertical="center" wrapText="false"/>
    </xf>
    <xf applyAlignment="true" applyBorder="true" applyFont="true" applyProtection="false" borderId="11" fillId="0" fontId="11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11" numFmtId="164" xfId="0">
      <alignment horizontal="center" indent="0" shrinkToFit="false" textRotation="0" vertical="center" wrapText="false"/>
    </xf>
    <xf applyAlignment="true" applyBorder="true" applyFont="true" applyProtection="false" borderId="7" fillId="5" fontId="11" numFmtId="164" xfId="0">
      <alignment horizontal="center" indent="0" shrinkToFit="false" textRotation="0" vertical="bottom" wrapText="false"/>
    </xf>
    <xf applyAlignment="false" applyBorder="true" applyFont="true" applyProtection="false" borderId="0" fillId="0" fontId="11" numFmtId="164" xfId="0"/>
    <xf applyAlignment="true" applyBorder="true" applyFont="true" applyProtection="false" borderId="0" fillId="0" fontId="14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11" numFmtId="164" xfId="0">
      <alignment horizontal="general" indent="0" shrinkToFit="false" textRotation="0" vertical="center" wrapText="false"/>
    </xf>
    <xf applyAlignment="true" applyBorder="true" applyFont="true" applyProtection="false" borderId="7" fillId="5" fontId="11" numFmtId="165" xfId="0">
      <alignment horizontal="center" indent="0" shrinkToFit="false" textRotation="0" vertical="bottom" wrapText="false"/>
    </xf>
    <xf applyAlignment="true" applyBorder="true" applyFont="false" applyProtection="false" borderId="7" fillId="5" fontId="0" numFmtId="164" xfId="0">
      <alignment horizontal="center" indent="0" shrinkToFit="false" textRotation="0" vertical="bottom" wrapText="false"/>
    </xf>
    <xf applyAlignment="false" applyBorder="true" applyFont="false" applyProtection="false" borderId="12" fillId="0" fontId="0" numFmtId="164" xfId="0"/>
    <xf applyAlignment="false" applyBorder="true" applyFont="false" applyProtection="false" borderId="13" fillId="0" fontId="0" numFmtId="164" xfId="0"/>
    <xf applyAlignment="false" applyBorder="true" applyFont="false" applyProtection="false" borderId="14" fillId="0" fontId="0" numFmtId="164" xfId="0"/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Sem título1" xfId="20"/>
    <cellStyle builtinId="54" customBuiltin="true" name="Sem título2" xfId="21"/>
    <cellStyle builtinId="54" customBuiltin="true" name="Sem título3" xfId="22"/>
    <cellStyle builtinId="54" customBuiltin="true" name="Sem título4" xfId="23"/>
  </cellStyles>
  <colors>
    <indexedColors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wmf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absolute">
    <xdr:from>
      <xdr:col>2</xdr:col>
      <xdr:colOff>30600</xdr:colOff>
      <xdr:row>2</xdr:row>
      <xdr:rowOff>86040</xdr:rowOff>
    </xdr:from>
    <xdr:to>
      <xdr:col>17</xdr:col>
      <xdr:colOff>431640</xdr:colOff>
      <xdr:row>6</xdr:row>
      <xdr:rowOff>109800</xdr:rowOff>
    </xdr:to>
    <xdr:pic>
      <xdr:nvPicPr>
        <xdr:cNvPr descr="" id="0" name="Figuras 1"/>
        <xdr:cNvPicPr/>
      </xdr:nvPicPr>
      <xdr:blipFill>
        <a:blip r:embed="rId1"/>
        <a:stretch>
          <a:fillRect/>
        </a:stretch>
      </xdr:blipFill>
      <xdr:spPr>
        <a:xfrm>
          <a:off x="966240" y="412200"/>
          <a:ext cx="7421040" cy="67644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suvisa.cvcav@saude.go.gov.br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X3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75" zoomScaleNormal="75" zoomScalePageLayoutView="100">
      <selection activeCell="Y45" activeCellId="0" pane="topLeft" sqref="Y45"/>
    </sheetView>
  </sheetViews>
  <sheetFormatPr defaultRowHeight="15"/>
  <cols>
    <col collapsed="false" hidden="false" max="42" min="1" style="0" width="6.63265306122449"/>
    <col collapsed="false" hidden="false" max="47" min="43" style="0" width="6.38265306122449"/>
    <col collapsed="false" hidden="false" max="1025" min="48" style="0" width="8.6734693877551"/>
  </cols>
  <sheetData>
    <row collapsed="false" customFormat="false" customHeight="true" hidden="false" ht="12.85" outlineLevel="0"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3"/>
      <c r="AO1" s="2"/>
      <c r="AP1" s="2"/>
      <c r="AQ1" s="4"/>
      <c r="AR1" s="5"/>
      <c r="AS1" s="6"/>
      <c r="AT1" s="5"/>
      <c r="AU1" s="5"/>
      <c r="AV1" s="5"/>
      <c r="AW1" s="5"/>
      <c r="AX1" s="5"/>
    </row>
    <row collapsed="false" customFormat="false" customHeight="true" hidden="false" ht="12.85" outlineLevel="0" r="2">
      <c r="A2" s="7"/>
      <c r="F2" s="8"/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1"/>
      <c r="W2" s="11"/>
      <c r="X2" s="11"/>
      <c r="Y2" s="11"/>
      <c r="Z2" s="12"/>
      <c r="AA2" s="13"/>
      <c r="AB2" s="13"/>
      <c r="AC2" s="13"/>
      <c r="AD2" s="13"/>
      <c r="AE2" s="14"/>
      <c r="AF2" s="14"/>
      <c r="AN2" s="15"/>
      <c r="AQ2" s="16"/>
      <c r="AR2" s="5"/>
      <c r="AS2" s="6"/>
      <c r="AT2" s="5"/>
      <c r="AU2" s="5"/>
      <c r="AV2" s="5"/>
      <c r="AW2" s="5"/>
      <c r="AX2" s="5"/>
    </row>
    <row collapsed="false" customFormat="false" customHeight="true" hidden="false" ht="12.85" outlineLevel="0" r="3">
      <c r="A3" s="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U3" s="18" t="s">
        <v>0</v>
      </c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Q3" s="16"/>
      <c r="AR3" s="5"/>
      <c r="AS3" s="6"/>
      <c r="AT3" s="5"/>
      <c r="AU3" s="5"/>
      <c r="AV3" s="5"/>
      <c r="AW3" s="5"/>
      <c r="AX3" s="5"/>
    </row>
    <row collapsed="false" customFormat="false" customHeight="true" hidden="false" ht="12.85" outlineLevel="0" r="4">
      <c r="A4" s="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9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Q4" s="16"/>
      <c r="AR4" s="5"/>
      <c r="AS4" s="6"/>
      <c r="AT4" s="5"/>
      <c r="AU4" s="5"/>
      <c r="AV4" s="5"/>
      <c r="AW4" s="5"/>
      <c r="AX4" s="5"/>
    </row>
    <row collapsed="false" customFormat="false" customHeight="true" hidden="false" ht="12.85" outlineLevel="0" r="5">
      <c r="A5" s="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9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Q5" s="16"/>
      <c r="AR5" s="5"/>
      <c r="AS5" s="6"/>
      <c r="AT5" s="5"/>
      <c r="AU5" s="5"/>
      <c r="AV5" s="5"/>
      <c r="AW5" s="5"/>
      <c r="AX5" s="5"/>
    </row>
    <row collapsed="false" customFormat="false" customHeight="true" hidden="false" ht="12.85" outlineLevel="0" r="6">
      <c r="A6" s="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9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Q6" s="16"/>
      <c r="AR6" s="5"/>
      <c r="AS6" s="6"/>
      <c r="AT6" s="5"/>
      <c r="AU6" s="5"/>
      <c r="AV6" s="5"/>
      <c r="AW6" s="5"/>
      <c r="AX6" s="5"/>
    </row>
    <row collapsed="false" customFormat="false" customHeight="true" hidden="false" ht="12.85" outlineLevel="0" r="7">
      <c r="A7" s="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9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Q7" s="16"/>
      <c r="AR7" s="5"/>
      <c r="AS7" s="6"/>
      <c r="AT7" s="5"/>
      <c r="AU7" s="5"/>
      <c r="AV7" s="5"/>
      <c r="AW7" s="5"/>
      <c r="AX7" s="5"/>
    </row>
    <row collapsed="false" customFormat="false" customHeight="true" hidden="false" ht="12.85" outlineLevel="0" r="8">
      <c r="A8" s="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9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Q8" s="16"/>
      <c r="AR8" s="5"/>
      <c r="AS8" s="6"/>
      <c r="AT8" s="5"/>
      <c r="AU8" s="5"/>
      <c r="AV8" s="5"/>
      <c r="AW8" s="5"/>
      <c r="AX8" s="5"/>
    </row>
    <row collapsed="false" customFormat="false" customHeight="true" hidden="false" ht="12.85" outlineLevel="0" r="9">
      <c r="A9" s="7"/>
      <c r="B9" s="19" t="s">
        <v>1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9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Q9" s="16"/>
      <c r="AR9" s="5"/>
      <c r="AS9" s="6"/>
      <c r="AT9" s="5"/>
      <c r="AU9" s="5"/>
      <c r="AV9" s="5"/>
      <c r="AW9" s="5"/>
      <c r="AX9" s="5"/>
    </row>
    <row collapsed="false" customFormat="false" customHeight="true" hidden="false" ht="12.85" outlineLevel="0" r="10">
      <c r="A10" s="7"/>
      <c r="B10" s="19" t="s">
        <v>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9"/>
      <c r="U10" s="10"/>
      <c r="V10" s="11"/>
      <c r="W10" s="11"/>
      <c r="X10" s="11"/>
      <c r="Y10" s="11"/>
      <c r="Z10" s="12"/>
      <c r="AA10" s="13"/>
      <c r="AB10" s="13"/>
      <c r="AC10" s="13"/>
      <c r="AD10" s="13"/>
      <c r="AE10" s="14"/>
      <c r="AF10" s="14"/>
      <c r="AN10" s="15"/>
      <c r="AQ10" s="16"/>
      <c r="AR10" s="5"/>
      <c r="AS10" s="6"/>
      <c r="AT10" s="5"/>
      <c r="AU10" s="5"/>
      <c r="AV10" s="5"/>
      <c r="AW10" s="5"/>
      <c r="AX10" s="5"/>
    </row>
    <row collapsed="false" customFormat="false" customHeight="true" hidden="false" ht="12.85" outlineLevel="0" r="11">
      <c r="A11" s="7"/>
      <c r="B11" s="9" t="s">
        <v>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0"/>
      <c r="V11" s="11"/>
      <c r="W11" s="11"/>
      <c r="X11" s="11"/>
      <c r="Y11" s="11"/>
      <c r="Z11" s="12"/>
      <c r="AA11" s="13"/>
      <c r="AD11" s="15"/>
      <c r="AE11" s="15"/>
      <c r="AF11" s="14"/>
      <c r="AN11" s="15"/>
      <c r="AQ11" s="16"/>
      <c r="AR11" s="5"/>
      <c r="AS11" s="6"/>
      <c r="AT11" s="5"/>
      <c r="AU11" s="5"/>
      <c r="AV11" s="5"/>
      <c r="AW11" s="5"/>
      <c r="AX11" s="5"/>
    </row>
    <row collapsed="false" customFormat="false" customHeight="true" hidden="false" ht="15" outlineLevel="0" r="12">
      <c r="A12" s="7"/>
      <c r="F12" s="8"/>
      <c r="G12" s="8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0"/>
      <c r="V12" s="11"/>
      <c r="W12" s="11"/>
      <c r="X12" s="11"/>
      <c r="Y12" s="11"/>
      <c r="Z12" s="12"/>
      <c r="AA12" s="13"/>
      <c r="AB12" s="13"/>
      <c r="AC12" s="15"/>
      <c r="AD12" s="15"/>
      <c r="AE12" s="15"/>
      <c r="AF12" s="14"/>
      <c r="AK12" s="13" t="s">
        <v>4</v>
      </c>
      <c r="AM12" s="17"/>
      <c r="AN12" s="17"/>
      <c r="AO12" s="17"/>
      <c r="AQ12" s="16"/>
    </row>
    <row collapsed="false" customFormat="false" customHeight="true" hidden="false" ht="15" outlineLevel="0" r="13">
      <c r="A13" s="7"/>
      <c r="AQ13" s="16"/>
    </row>
    <row collapsed="false" customFormat="false" customHeight="true" hidden="false" ht="15" outlineLevel="0" r="14">
      <c r="A14" s="20" t="s">
        <v>5</v>
      </c>
      <c r="B14" s="21" t="s">
        <v>6</v>
      </c>
      <c r="C14" s="21" t="s">
        <v>7</v>
      </c>
      <c r="D14" s="21" t="s">
        <v>8</v>
      </c>
      <c r="E14" s="21"/>
      <c r="F14" s="21"/>
      <c r="G14" s="22" t="s">
        <v>9</v>
      </c>
      <c r="H14" s="22"/>
      <c r="I14" s="22"/>
      <c r="J14" s="20" t="s">
        <v>10</v>
      </c>
      <c r="K14" s="20"/>
      <c r="L14" s="20"/>
      <c r="M14" s="20"/>
      <c r="N14" s="20"/>
      <c r="O14" s="20"/>
      <c r="P14" s="20"/>
      <c r="Q14" s="20"/>
      <c r="R14" s="20"/>
      <c r="S14" s="23" t="s">
        <v>11</v>
      </c>
      <c r="T14" s="23"/>
      <c r="U14" s="20" t="s">
        <v>12</v>
      </c>
      <c r="V14" s="20"/>
      <c r="W14" s="20"/>
      <c r="X14" s="20"/>
      <c r="Y14" s="20"/>
      <c r="Z14" s="20"/>
      <c r="AA14" s="20"/>
      <c r="AB14" s="20"/>
      <c r="AC14" s="20"/>
      <c r="AD14" s="20" t="s">
        <v>11</v>
      </c>
      <c r="AE14" s="20"/>
      <c r="AF14" s="20" t="s">
        <v>13</v>
      </c>
      <c r="AG14" s="20"/>
      <c r="AH14" s="20"/>
      <c r="AI14" s="20"/>
      <c r="AJ14" s="20"/>
      <c r="AK14" s="20"/>
      <c r="AL14" s="20"/>
      <c r="AM14" s="20"/>
      <c r="AN14" s="20"/>
      <c r="AO14" s="20" t="s">
        <v>11</v>
      </c>
      <c r="AP14" s="20"/>
      <c r="AQ14" s="16"/>
    </row>
    <row collapsed="false" customFormat="false" customHeight="true" hidden="false" ht="15" outlineLevel="0" r="15">
      <c r="A15" s="20"/>
      <c r="B15" s="21"/>
      <c r="C15" s="21"/>
      <c r="D15" s="21"/>
      <c r="E15" s="21"/>
      <c r="F15" s="21"/>
      <c r="G15" s="22"/>
      <c r="H15" s="22"/>
      <c r="I15" s="22"/>
      <c r="J15" s="20"/>
      <c r="K15" s="20"/>
      <c r="L15" s="20"/>
      <c r="M15" s="20"/>
      <c r="N15" s="20"/>
      <c r="O15" s="20"/>
      <c r="P15" s="20"/>
      <c r="Q15" s="20"/>
      <c r="R15" s="20"/>
      <c r="S15" s="23"/>
      <c r="T15" s="23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16"/>
    </row>
    <row collapsed="false" customFormat="false" customHeight="true" hidden="false" ht="15" outlineLevel="0" r="16">
      <c r="A16" s="20"/>
      <c r="B16" s="21"/>
      <c r="C16" s="21"/>
      <c r="D16" s="21"/>
      <c r="E16" s="21"/>
      <c r="F16" s="21"/>
      <c r="G16" s="21" t="s">
        <v>14</v>
      </c>
      <c r="H16" s="20" t="s">
        <v>15</v>
      </c>
      <c r="I16" s="20" t="s">
        <v>16</v>
      </c>
      <c r="J16" s="20"/>
      <c r="K16" s="20"/>
      <c r="L16" s="20"/>
      <c r="M16" s="20"/>
      <c r="N16" s="20"/>
      <c r="O16" s="20"/>
      <c r="P16" s="20"/>
      <c r="Q16" s="20"/>
      <c r="R16" s="20"/>
      <c r="S16" s="23"/>
      <c r="T16" s="23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16"/>
    </row>
    <row collapsed="false" customFormat="false" customHeight="true" hidden="false" ht="15" outlineLevel="0" r="17">
      <c r="A17" s="21" t="n">
        <v>1</v>
      </c>
      <c r="B17" s="24"/>
      <c r="C17" s="25"/>
      <c r="D17" s="26" t="str">
        <f aca="false">IF(C17="","",IF(C17&gt;B17,"OK",IF(C17&lt;B17,"IMPOSSÍVEL IB&lt;IIP",IF(B17=C17,"NORMALMENTE IB&gt;IIP, VERIFIQUE"))))</f>
        <v/>
      </c>
      <c r="E17" s="26"/>
      <c r="F17" s="26"/>
      <c r="G17" s="25"/>
      <c r="H17" s="25"/>
      <c r="I17" s="25"/>
      <c r="J17" s="27" t="str">
        <f aca="false">IF(G17="A1","AQUISIÇÃO DE TAMPAS E/OU CAPAS E/OU TELAS E/OU ESCADAS E ORIENTAÇÃO AO MORADOR SOBRE A IMPORTÂNCIA DA COBERTURA ADEQUADA",IF(G17="A2","DISCUSSÃO DE AÇÕES DE EDUCAÇÃO EM SAÚDE VISANDO MUDANÇA DE COMPORTAMENTO DA POPULAÇÃO E COMUNICAÇÃO OFICIAL AO ÓRGÃO DE ABASTECIMENTO",IF(G17="B","DISCUSSÃO DE AÇÕES DE EDUCAÇÃO EM SAÚDE E POSSÍVEIS OUTRAS INTERVENÇÕES DA SMS E TRABALHOS DIRECIONADOS EM ESCOLAS PRESENTES NO ESTRATO DE OCORRÊNCIA",IF(G17="C","DISCUSSÃO DE AÇÕES DE EDUCAÇÃO EM SAÚDE, FISCALIZAÇÃO DE OBRAS E LOCAIS FECHADOS COM ESSES TIPOS DE CRIADOUROS, REVISÃO DO CÓDIGO DE POSTURA SOBRE ADEQUAÇÕES DE CANTEIROS DE OBRAS E NOVAS CONSTRUÇÕES",IF(G17="D1","CADASTRO NA RECICLANIP, FISCALIZAÇÃO EM EMPRESAS GERADORAS DE PNEUMÁTICOS, ESTABELECIMENTO DA LOGÍSTICA REVERSA",IF(G17="D2","GARANTIR COLETA DE LIXO REGULAR E REFORÇO JUNTO A POPULAÇÃO SOBRE O MANEJO ADEQUADO DO LIXO, IMPLANTAÇÃO DE COLETA SELETIVA E PROGRAMA DE COMPOSTAGEM DO LIXO DOMÉSTICO",IF(G17="E","AÇÕES ESPECÍFICAS AO TIPO DE CRIADOURO COMO PODAS E RETIRADAS DE ÁRVORES OCAS ELIMINAÇÃO DEFINITIVA",IF(ISBLANK(G17),"",J17))))))))</f>
        <v/>
      </c>
      <c r="K17" s="27"/>
      <c r="L17" s="27"/>
      <c r="M17" s="27"/>
      <c r="N17" s="27"/>
      <c r="O17" s="27"/>
      <c r="P17" s="27"/>
      <c r="Q17" s="27"/>
      <c r="R17" s="27"/>
      <c r="S17" s="28" t="str">
        <f aca="false">IF(G17="","",IF(G17="A1","SMS SOI",IF(G17="A2"," SMS SME ABAST",IF(G17="B","SMS SME",IF(G17="C","SMS SME VS LM",IF(G17="D1","SMA VS SMS",IF(G17="D2","SMS LU SME SMA",IF(G17="E","SMS SOI"))))))))</f>
        <v/>
      </c>
      <c r="T17" s="28"/>
      <c r="U17" s="27" t="str">
        <f aca="false">IF(H17="A1","AQUISIÇÃO DE TAMPAS E/OU CAPAS E/OU TELAS E/OU ESCADAS E ORIENTAÇÃO AO MORADOR SOBRE A IMPORTÂNCIA DA COBERTURA ADEQUADA",IF(H17="A2","DISCUSSÃO DE AÇÕES DE EDUCAÇÃO EM SAÚDE VISANDO MUDANÇA DE COMPORTAMENTO DA POPULAÇÃO E COMUNICAÇÃO OFICIAL AO ÓRGÃO DE ABASTECIMENTO",IF(H17="B","DISCUSSÃO DE AÇÕES DE EDUCAÇÃO EM SAÚDE E POSSÍVEIS OUTRAS INTERVENÇÕES DA SMS E TRABALHOS DIRECIONADOS EM ESCOLAS PRESENTES NO ESTRATO DE OCORRÊNCIA",IF(H17="C","DISCUSSÃO DE AÇÕES DE EDUCAÇÃO EM SAÚDE, FISCALIZAÇÃO DE OBRAS E LOCAIS FECHADOS COM ESSES TIPOS DE CRIADOUROS, REVISÃO DO CÓDIGO DE POSTURA SOBRE ADEQUAÇÕES DE CANTEIROS DE OBRAS E NOVAS CONSTRUÇÕES",IF(H17="D1","CADASTRO NA RECICLANIP, FISCALIZAÇÃO EM EMPRESAS GERADORAS DE PNEUMÁTICOS, ESTABELECIMENTO DA LOGÍSTICA REVERSA",IF(H17="D2","GARANTIR COLETA DE LIXO REGULAR E REFORÇO JUNTO A POPULAÇÃO SOBRE O MANEJO ADEQUADO DO LIXO, IMPLANTAÇÃO DE COLETA SELETIVA E PROGRAMA DE COMPOSTAGEM DO LIXO DOMÉSTICO",IF(H17="E","AÇÕES ESPECÍFICAS AO TIPO DE CRIADOURO COMO PODAS E RETIRADAS DE ÁRVORES OCAS ELIMINAÇÃO DEFINITIVA",IF(ISBLANK(R17),"",U17))))))))</f>
        <v/>
      </c>
      <c r="V17" s="27"/>
      <c r="W17" s="27"/>
      <c r="X17" s="27"/>
      <c r="Y17" s="27"/>
      <c r="Z17" s="27"/>
      <c r="AA17" s="27"/>
      <c r="AB17" s="27"/>
      <c r="AC17" s="27"/>
      <c r="AD17" s="28" t="str">
        <f aca="false">IF(H17="","",IF(H17="A1","SMS SOI",IF(H17="A2"," SMS SME ABAST",IF(H17="B","SMS SME",IF(H17="C","SMS SME",IF(H17="D1","SMA VS SMS",IF(H17="D2","SMS LU SME SMA",IF(H17="E","SMS SOI"))))))))</f>
        <v/>
      </c>
      <c r="AE17" s="28"/>
      <c r="AF17" s="27" t="str">
        <f aca="false">IF(I17="A1","AQUISIÇÃO DE TAMPAS E/OU CAPAS E/OU TELAS E/OU ESCADAS E ORIENTAÇÃO AO MORADOR SOBRE A IMPORTÂNCIA DA COBERTURA ADEQUADA",IF(I17="A2","DISCUSSÃO DE AÇÕES DE EDUCAÇÃO EM SAÚDE VISANDO MUDANÇA DE COMPORTAMENTO DA POPULAÇÃO E COMUNICAÇÃO OFICIAL AO ÓRGÃO DE ABASTECIMENTO",IF(I17="B","DISCUSSÃO DE AÇÕES DE EDUCAÇÃO EM SAÚDE E POSSÍVEIS OUTRAS INTERVENÇÕES DA SMS E TRABALHOS DIRECIONADOS EM ESCOLAS PRESENTES NO ESTRATO DE OCORRÊNCIA",IF(I17="C","DISCUSSÃO DE AÇÕES DE EDUCAÇÃO EM SAÚDE, FISCALIZAÇÃO DE OBRAS E LOCAIS FECHADOS COM ESSES TIPOS DE CRIADOUROS, REVISÃO DO CÓDIGO DE POSTURA SOBRE ADEQUAÇÕES DE CANTEIROS DE OBRAS E NOVAS CONSTRUÇÕES",IF(I17="D1","CADASTRO NA RECICLANIP, FISCALIZAÇÃO EM EMPRESAS GERADORAS DE PNEUMÁTICOS, ESTABELECIMENTO DA LOGÍSTICA REVERSA",IF(I17="D2","GARANTIR COLETA DE LIXO REGULAR E REFORÇO JUNTO A POPULAÇÃO SOBRE O MANEJO ADEQUADO DO LIXO, IMPLANTAÇÃO DE COLETA SELETIVA E PROGRAMA DE COMPOSTAGEM DO LIXO DOMÉSTICO",IF(I17="E","AÇÕES ESPECÍFICAS AO TIPO DE CRIADOURO COMO PODAS E RETIRADAS DE ÁRVORES OCAS ELIMINAÇÃO DEFINITIVA",IF(ISBLANK(AC17),"",AF17))))))))</f>
        <v/>
      </c>
      <c r="AG17" s="27"/>
      <c r="AH17" s="27"/>
      <c r="AI17" s="27"/>
      <c r="AJ17" s="27"/>
      <c r="AK17" s="27"/>
      <c r="AL17" s="27"/>
      <c r="AM17" s="27"/>
      <c r="AN17" s="27"/>
      <c r="AO17" s="28" t="str">
        <f aca="false">IF(I17="","",IF(I17="A1","SMS SOI",IF(I17="A2"," SMS SME ABAST",IF(I17="B","SMS SME",IF(I17="C","SMS SME",IF(I17="D1","SMA VS SMS",IF(I17="D2","SMS LU SME",IF(I17="E","SMS SOI"))))))))</f>
        <v/>
      </c>
      <c r="AP17" s="28"/>
      <c r="AQ17" s="16"/>
    </row>
    <row collapsed="false" customFormat="false" customHeight="true" hidden="false" ht="15" outlineLevel="0" r="18">
      <c r="A18" s="21"/>
      <c r="B18" s="24"/>
      <c r="C18" s="25"/>
      <c r="D18" s="26"/>
      <c r="E18" s="26"/>
      <c r="F18" s="26"/>
      <c r="G18" s="25"/>
      <c r="H18" s="25"/>
      <c r="I18" s="25"/>
      <c r="J18" s="27"/>
      <c r="K18" s="27"/>
      <c r="L18" s="27"/>
      <c r="M18" s="27"/>
      <c r="N18" s="27"/>
      <c r="O18" s="27"/>
      <c r="P18" s="27"/>
      <c r="Q18" s="27"/>
      <c r="R18" s="27"/>
      <c r="S18" s="28"/>
      <c r="T18" s="28"/>
      <c r="U18" s="27"/>
      <c r="V18" s="27"/>
      <c r="W18" s="27"/>
      <c r="X18" s="27"/>
      <c r="Y18" s="27"/>
      <c r="Z18" s="27"/>
      <c r="AA18" s="27"/>
      <c r="AB18" s="27"/>
      <c r="AC18" s="27"/>
      <c r="AD18" s="28"/>
      <c r="AE18" s="28"/>
      <c r="AF18" s="27"/>
      <c r="AG18" s="27"/>
      <c r="AH18" s="27"/>
      <c r="AI18" s="27"/>
      <c r="AJ18" s="27"/>
      <c r="AK18" s="27"/>
      <c r="AL18" s="27"/>
      <c r="AM18" s="27"/>
      <c r="AN18" s="27"/>
      <c r="AO18" s="28"/>
      <c r="AP18" s="28"/>
      <c r="AQ18" s="16"/>
    </row>
    <row collapsed="false" customFormat="false" customHeight="true" hidden="false" ht="15" outlineLevel="0" r="19">
      <c r="A19" s="29" t="n">
        <v>2</v>
      </c>
      <c r="B19" s="30"/>
      <c r="C19" s="25"/>
      <c r="D19" s="26" t="str">
        <f aca="false">IF(C19="","",IF(C19&gt;B19,"OK",IF(C19&lt;B19,"IMPOSSÍVEL IB&lt;IIP",IF(B19=C19,"NORMALMENTE IB&gt;IIP, VERIFIQUE"))))</f>
        <v/>
      </c>
      <c r="E19" s="26"/>
      <c r="F19" s="26"/>
      <c r="G19" s="25"/>
      <c r="H19" s="25"/>
      <c r="I19" s="25"/>
      <c r="J19" s="27" t="str">
        <f aca="false">IF(G19="A1","AQUISIÇÃO DE TAMPAS E/OU CAPAS E/OU TELAS E/OU ESCADAS E ORIENTAÇÃO AO MORADOR SOBRE A IMPORTÂNCIA DA COBERTURA ADEQUADA",IF(G19="A2","DISCUSSÃO DE AÇÕES DE EDUCAÇÃO EM SAÚDE VISANDO MUDANÇA DE COMPORTAMENTO DA POPULAÇÃO E COMUNICAÇÃO OFICIAL AO ÓRGÃO DE ABASTECIMENTO",IF(G19="B","DISCUSSÃO DE AÇÕES DE EDUCAÇÃO EM SAÚDE E POSSÍVEIS OUTRAS INTERVENÇÕES DA SMS E TRABALHOS DIRECIONADOS EM ESCOLAS PRESENTES NO ESTRATO DE OCORRÊNCIA",IF(G19="C","DISCUSSÃO DE AÇÕES DE EDUCAÇÃO EM SAÚDE, FISCALIZAÇÃO DE OBRAS E LOCAIS FECHADOS COM ESSES TIPOS DE CRIADOUROS, REVISÃO DO CÓDIGO DE POSTURA SOBRE ADEQUAÇÕES DE CANTEIROS DE OBRAS E NOVAS CONSTRUÇÕES",IF(G19="D1","CADASTRO NA RECICLANIP, FISCALIZAÇÃO EM EMPRESAS GERADORAS DE PNEUMÁTICOS, ESTABELECIMENTO DA LOGÍSTICA REVERSA",IF(G19="D2","GARANTIR COLETA DE LIXO REGULAR E REFORÇO JUNTO A POPULAÇÃO SOBRE O MANEJO ADEQUADO DO LIXO, IMPLANTAÇÃO DE COLETA SELETIVA E PROGRAMA DE COMPOSTAGEM DO LIXO DOMÉSTICO",IF(G19="E","AÇÕES ESPECÍFICAS AO TIPO DE CRIADOURO COMO PODAS E RETIRADAS DE ÁRVORES OCAS ELIMINAÇÃO DEFINITIVA",IF(ISBLANK(G19),"",J19))))))))</f>
        <v/>
      </c>
      <c r="K19" s="27"/>
      <c r="L19" s="27"/>
      <c r="M19" s="27"/>
      <c r="N19" s="27"/>
      <c r="O19" s="27"/>
      <c r="P19" s="27"/>
      <c r="Q19" s="27"/>
      <c r="R19" s="27"/>
      <c r="S19" s="28" t="str">
        <f aca="false">IF(G19="","",IF(G19="A1","SMS SOI",IF(G19="A2"," SMS SME ABAST",IF(G19="B","SMS SME",IF(G19="C","SMS SME",IF(G19="D1","SMA VS SMS",IF(G19="D2","SMS LU SME SMA",IF(G19="E","SMS SOI"))))))))</f>
        <v/>
      </c>
      <c r="T19" s="28"/>
      <c r="U19" s="27" t="str">
        <f aca="false">IF(H19="A1","AQUISIÇÃO DE TAMPAS E/OU CAPAS E/OU TELAS E/OU ESCADAS E ORIENTAÇÃO AO MORADOR SOBRE A IMPORTÂNCIA DA COBERTURA ADEQUADA",IF(H19="A2","DISCUSSÃO DE AÇÕES DE EDUCAÇÃO EM SAÚDE VISANDO MUDANÇA DE COMPORTAMENTO DA POPULAÇÃO E COMUNICAÇÃO OFICIAL AO ÓRGÃO DE ABASTECIMENTO",IF(H19="B","DISCUSSÃO DE AÇÕES DE EDUCAÇÃO EM SAÚDE E POSSÍVEIS OUTRAS INTERVENÇÕES DA SMS E TRABALHOS DIRECIONADOS EM ESCOLAS PRESENTES NO ESTRATO DE OCORRÊNCIA",IF(H19="C","DISCUSSÃO DE AÇÕES DE EDUCAÇÃO EM SAÚDE, FISCALIZAÇÃO DE OBRAS E LOCAIS FECHADOS COM ESSES TIPOS DE CRIADOUROS, REVISÃO DO CÓDIGO DE POSTURA SOBRE ADEQUAÇÕES DE CANTEIROS DE OBRAS E NOVAS CONSTRUÇÕES",IF(H19="D1","CADASTRO NA RECICLANIP, FISCALIZAÇÃO EM EMPRESAS GERADORAS DE PNEUMÁTICOS, ESTABELECIMENTO DA LOGÍSTICA REVERSA",IF(H19="D2","GARANTIR COLETA DE LIXO REGULAR E REFORÇO JUNTO A POPULAÇÃO SOBRE O MANEJO ADEQUADO DO LIXO, IMPLANTAÇÃO DE COLETA SELETIVA E PROGRAMA DE COMPOSTAGEM DO LIXO DOMÉSTICO",IF(H19="E","AÇÕES ESPECÍFICAS AO TIPO DE CRIADOURO COMO PODAS E RETIRADAS DE ÁRVORES OCAS ELIMINAÇÃO DEFINITIVA",IF(ISBLANK(R19),"",U19))))))))</f>
        <v/>
      </c>
      <c r="V19" s="27"/>
      <c r="W19" s="27"/>
      <c r="X19" s="27"/>
      <c r="Y19" s="27"/>
      <c r="Z19" s="27"/>
      <c r="AA19" s="27"/>
      <c r="AB19" s="27"/>
      <c r="AC19" s="27"/>
      <c r="AD19" s="28" t="str">
        <f aca="false">IF(H19="","",IF(H19="A1","SMS SOI",IF(H19="A2"," SMS SME ABAST",IF(H19="B","SMS SME",IF(H19="C","SMS SME",IF(H19="D1","SMA VS SMS",IF(H19="D2","SMS LU SME SMA",IF(H19="E","SMS SOI"))))))))</f>
        <v/>
      </c>
      <c r="AE19" s="28"/>
      <c r="AF19" s="27" t="str">
        <f aca="false">IF(I19="A1","AQUISIÇÃO DE TAMPAS E/OU CAPAS E/OU TELAS E/OU ESCADAS E ORIENTAÇÃO AO MORADOR SOBRE A IMPORTÂNCIA DA COBERTURA ADEQUADA",IF(I19="A2","DISCUSSÃO DE AÇÕES DE EDUCAÇÃO EM SAÚDE VISANDO MUDANÇA DE COMPORTAMENTO DA POPULAÇÃO E COMUNICAÇÃO OFICIAL AO ÓRGÃO DE ABASTECIMENTO",IF(I19="B","DISCUSSÃO DE AÇÕES DE EDUCAÇÃO EM SAÚDE E POSSÍVEIS OUTRAS INTERVENÇÕES DA SMS E TRABALHOS DIRECIONADOS EM ESCOLAS PRESENTES NO ESTRATO DE OCORRÊNCIA",IF(I19="C","DISCUSSÃO DE AÇÕES DE EDUCAÇÃO EM SAÚDE, FISCALIZAÇÃO DE OBRAS E LOCAIS FECHADOS COM ESSES TIPOS DE CRIADOUROS, REVISÃO DO CÓDIGO DE POSTURA SOBRE ADEQUAÇÕES DE CANTEIROS DE OBRAS E NOVAS CONSTRUÇÕES",IF(I19="D1","CADASTRO NA RECICLANIP, FISCALIZAÇÃO EM EMPRESAS GERADORAS DE PNEUMÁTICOS, ESTABELECIMENTO DA LOGÍSTICA REVERSA",IF(I19="D2","GARANTIR COLETA DE LIXO REGULAR E REFORÇO JUNTO A POPULAÇÃO SOBRE O MANEJO ADEQUADO DO LIXO, IMPLANTAÇÃO DE COLETA SELETIVA E PROGRAMA DE COMPOSTAGEM DO LIXO DOMÉSTICO",IF(I19="E","AÇÕES ESPECÍFICAS AO TIPO DE CRIADOURO COMO PODAS E RETIRADAS DE ÁRVORES OCAS ELIMINAÇÃO DEFINITIVA",IF(ISBLANK(AC19),"",AF19))))))))</f>
        <v/>
      </c>
      <c r="AG19" s="27"/>
      <c r="AH19" s="27"/>
      <c r="AI19" s="27"/>
      <c r="AJ19" s="27"/>
      <c r="AK19" s="27"/>
      <c r="AL19" s="27"/>
      <c r="AM19" s="27"/>
      <c r="AN19" s="27"/>
      <c r="AO19" s="28" t="str">
        <f aca="false">IF(I19="","",IF(I19="A1","SMS SOI",IF(I19="A2"," SMS SME ABAST",IF(I19="B","SMS SME",IF(I19="C","SMS SME",IF(I19="D1","SMA VS SMS",IF(I19="D2","SMS LU SME",IF(I19="E","SMS SOI"))))))))</f>
        <v/>
      </c>
      <c r="AP19" s="28"/>
      <c r="AQ19" s="16"/>
    </row>
    <row collapsed="false" customFormat="false" customHeight="true" hidden="false" ht="15" outlineLevel="0" r="20">
      <c r="A20" s="29"/>
      <c r="B20" s="30"/>
      <c r="C20" s="25"/>
      <c r="D20" s="26"/>
      <c r="E20" s="26"/>
      <c r="F20" s="26"/>
      <c r="G20" s="25"/>
      <c r="H20" s="25"/>
      <c r="I20" s="25"/>
      <c r="J20" s="27"/>
      <c r="K20" s="27"/>
      <c r="L20" s="27"/>
      <c r="M20" s="27"/>
      <c r="N20" s="27"/>
      <c r="O20" s="27"/>
      <c r="P20" s="27"/>
      <c r="Q20" s="27"/>
      <c r="R20" s="27"/>
      <c r="S20" s="28"/>
      <c r="T20" s="28"/>
      <c r="U20" s="27"/>
      <c r="V20" s="27"/>
      <c r="W20" s="27"/>
      <c r="X20" s="27"/>
      <c r="Y20" s="27"/>
      <c r="Z20" s="27"/>
      <c r="AA20" s="27"/>
      <c r="AB20" s="27"/>
      <c r="AC20" s="27"/>
      <c r="AD20" s="28"/>
      <c r="AE20" s="28"/>
      <c r="AF20" s="27"/>
      <c r="AG20" s="27"/>
      <c r="AH20" s="27"/>
      <c r="AI20" s="27"/>
      <c r="AJ20" s="27"/>
      <c r="AK20" s="27"/>
      <c r="AL20" s="27"/>
      <c r="AM20" s="27"/>
      <c r="AN20" s="27"/>
      <c r="AO20" s="28"/>
      <c r="AP20" s="28"/>
      <c r="AQ20" s="16"/>
    </row>
    <row collapsed="false" customFormat="false" customHeight="true" hidden="false" ht="15" outlineLevel="0" r="21">
      <c r="A21" s="21" t="n">
        <v>3</v>
      </c>
      <c r="B21" s="30"/>
      <c r="C21" s="25"/>
      <c r="D21" s="26" t="str">
        <f aca="false">IF(C21="","",IF(C21&gt;B21,"OK",IF(C21&lt;B21,"IMPOSSÍVEL IB&lt;IIP",IF(B21=C21,"NORMALMENTE IB&gt;IIP, VERIFIQUE"))))</f>
        <v/>
      </c>
      <c r="E21" s="26"/>
      <c r="F21" s="26"/>
      <c r="G21" s="25"/>
      <c r="H21" s="25"/>
      <c r="I21" s="25"/>
      <c r="J21" s="27" t="str">
        <f aca="false">IF(G21="A1","AQUISIÇÃO DE TAMPAS E/OU CAPAS E/OU TELAS E/OU ESCADAS E ORIENTAÇÃO AO MORADOR SOBRE A IMPORTÂNCIA DA COBERTURA ADEQUADA",IF(G21="A2","DISCUSSÃO DE AÇÕES DE EDUCAÇÃO EM SAÚDE VISANDO MUDANÇA DE COMPORTAMENTO DA POPULAÇÃO E COMUNICAÇÃO OFICIAL AO ÓRGÃO DE ABASTECIMENTO",IF(G21="B","DISCUSSÃO DE AÇÕES DE EDUCAÇÃO EM SAÚDE E POSSÍVEIS OUTRAS INTERVENÇÕES DA SMS E TRABALHOS DIRECIONADOS EM ESCOLAS PRESENTES NO ESTRATO DE OCORRÊNCIA",IF(G21="C","DISCUSSÃO DE AÇÕES DE EDUCAÇÃO EM SAÚDE, FISCALIZAÇÃO DE OBRAS E LOCAIS FECHADOS COM ESSES TIPOS DE CRIADOUROS, REVISÃO DO CÓDIGO DE POSTURA SOBRE ADEQUAÇÕES DE CANTEIROS DE OBRAS E NOVAS CONSTRUÇÕES",IF(G21="D1","CADASTRO NA RECICLANIP, FISCALIZAÇÃO EM EMPRESAS GERADORAS DE PNEUMÁTICOS, ESTABELECIMENTO DA LOGÍSTICA REVERSA",IF(G21="D2","GARANTIR COLETA DE LIXO REGULAR E REFORÇO JUNTO A POPULAÇÃO SOBRE O MANEJO ADEQUADO DO LIXO, IMPLANTAÇÃO DE COLETA SELETIVA E PROGRAMA DE COMPOSTAGEM DO LIXO DOMÉSTICO",IF(G21="E","AÇÕES ESPECÍFICAS AO TIPO DE CRIADOURO COMO PODAS E RETIRADAS DE ÁRVORES OCAS ELIMINAÇÃO DEFINITIVA",IF(ISBLANK(G21),"",J21))))))))</f>
        <v/>
      </c>
      <c r="K21" s="27"/>
      <c r="L21" s="27"/>
      <c r="M21" s="27"/>
      <c r="N21" s="27"/>
      <c r="O21" s="27"/>
      <c r="P21" s="27"/>
      <c r="Q21" s="27"/>
      <c r="R21" s="27"/>
      <c r="S21" s="28" t="str">
        <f aca="false">IF(G21="","",IF(G21="A1","SMS SOI",IF(G21="A2"," SMS SME ABAST",IF(G21="B","SMS SME",IF(G21="C","SMS SME",IF(G21="D1","SMA VS SMS",IF(G21="D2","SMS LU SME SMA",IF(G21="E","SMS SOI"))))))))</f>
        <v/>
      </c>
      <c r="T21" s="28"/>
      <c r="U21" s="27" t="str">
        <f aca="false">IF(H21="A1","AQUISIÇÃO DE TAMPAS E/OU CAPAS E/OU TELAS E/OU ESCADAS E ORIENTAÇÃO AO MORADOR SOBRE A IMPORTÂNCIA DA COBERTURA ADEQUADA",IF(H21="A2","DISCUSSÃO DE AÇÕES DE EDUCAÇÃO EM SAÚDE VISANDO MUDANÇA DE COMPORTAMENTO DA POPULAÇÃO E COMUNICAÇÃO OFICIAL AO ÓRGÃO DE ABASTECIMENTO",IF(H21="B","DISCUSSÃO DE AÇÕES DE EDUCAÇÃO EM SAÚDE E POSSÍVEIS OUTRAS INTERVENÇÕES DA SMS E TRABALHOS DIRECIONADOS EM ESCOLAS PRESENTES NO ESTRATO DE OCORRÊNCIA",IF(H21="C","DISCUSSÃO DE AÇÕES DE EDUCAÇÃO EM SAÚDE, FISCALIZAÇÃO DE OBRAS E LOCAIS FECHADOS COM ESSES TIPOS DE CRIADOUROS, REVISÃO DO CÓDIGO DE POSTURA SOBRE ADEQUAÇÕES DE CANTEIROS DE OBRAS E NOVAS CONSTRUÇÕES",IF(H21="D1","CADASTRO NA RECICLANIP, FISCALIZAÇÃO EM EMPRESAS GERADORAS DE PNEUMÁTICOS, ESTABELECIMENTO DA LOGÍSTICA REVERSA",IF(H21="D2","GARANTIR COLETA DE LIXO REGULAR E REFORÇO JUNTO A POPULAÇÃO SOBRE O MANEJO ADEQUADO DO LIXO, IMPLANTAÇÃO DE COLETA SELETIVA E PROGRAMA DE COMPOSTAGEM DO LIXO DOMÉSTICO",IF(H21="E","AÇÕES ESPECÍFICAS AO TIPO DE CRIADOURO COMO PODAS E RETIRADAS DE ÁRVORES OCAS ELIMINAÇÃO DEFINITIVA",IF(ISBLANK(R21),"",U21))))))))</f>
        <v/>
      </c>
      <c r="V21" s="27"/>
      <c r="W21" s="27"/>
      <c r="X21" s="27"/>
      <c r="Y21" s="27"/>
      <c r="Z21" s="27"/>
      <c r="AA21" s="27"/>
      <c r="AB21" s="27"/>
      <c r="AC21" s="27"/>
      <c r="AD21" s="28" t="str">
        <f aca="false">IF(H21="","",IF(H21="A1","SMS SOI",IF(H21="A2"," SMS SME ABAST",IF(H21="B","SMS SME",IF(H21="C","SMS SME",IF(H21="D1","SMA VS SMS",IF(H21="D2","SMS LU SME SMA",IF(H21="E","SMS SOI"))))))))</f>
        <v/>
      </c>
      <c r="AE21" s="28"/>
      <c r="AF21" s="27" t="str">
        <f aca="false">IF(I21="A1","AQUISIÇÃO DE TAMPAS E/OU CAPAS E/OU TELAS E/OU ESCADAS E ORIENTAÇÃO AO MORADOR SOBRE A IMPORTÂNCIA DA COBERTURA ADEQUADA",IF(I21="A2","DISCUSSÃO DE AÇÕES DE EDUCAÇÃO EM SAÚDE VISANDO MUDANÇA DE COMPORTAMENTO DA POPULAÇÃO E COMUNICAÇÃO OFICIAL AO ÓRGÃO DE ABASTECIMENTO",IF(I21="B","DISCUSSÃO DE AÇÕES DE EDUCAÇÃO EM SAÚDE E POSSÍVEIS OUTRAS INTERVENÇÕES DA SMS E TRABALHOS DIRECIONADOS EM ESCOLAS PRESENTES NO ESTRATO DE OCORRÊNCIA",IF(I21="C","DISCUSSÃO DE AÇÕES DE EDUCAÇÃO EM SAÚDE, FISCALIZAÇÃO DE OBRAS E LOCAIS FECHADOS COM ESSES TIPOS DE CRIADOUROS, REVISÃO DO CÓDIGO DE POSTURA SOBRE ADEQUAÇÕES DE CANTEIROS DE OBRAS E NOVAS CONSTRUÇÕES",IF(I21="D1","CADASTRO NA RECICLANIP, FISCALIZAÇÃO EM EMPRESAS GERADORAS DE PNEUMÁTICOS, ESTABELECIMENTO DA LOGÍSTICA REVERSA",IF(I21="D2","GARANTIR COLETA DE LIXO REGULAR E REFORÇO JUNTO A POPULAÇÃO SOBRE O MANEJO ADEQUADO DO LIXO, IMPLANTAÇÃO DE COLETA SELETIVA E PROGRAMA DE COMPOSTAGEM DO LIXO DOMÉSTICO",IF(I21="E","AÇÕES ESPECÍFICAS AO TIPO DE CRIADOURO COMO PODAS E RETIRADAS DE ÁRVORES OCAS ELIMINAÇÃO DEFINITIVA",IF(ISBLANK(AC21),"",AF21))))))))</f>
        <v/>
      </c>
      <c r="AG21" s="27"/>
      <c r="AH21" s="27"/>
      <c r="AI21" s="27"/>
      <c r="AJ21" s="27"/>
      <c r="AK21" s="27"/>
      <c r="AL21" s="27"/>
      <c r="AM21" s="27"/>
      <c r="AN21" s="27"/>
      <c r="AO21" s="28" t="str">
        <f aca="false">IF(I21="","",IF(I21="A1","SMS SOI",IF(I21="A2"," SMS SME ABAST",IF(I21="B","SMS SME",IF(I21="C","SMS SME",IF(I21="D1","SMA VS SMS",IF(I21="D2","SMS LU SME",IF(I21="E","SMS SOI"))))))))</f>
        <v/>
      </c>
      <c r="AP21" s="28"/>
      <c r="AQ21" s="16"/>
    </row>
    <row collapsed="false" customFormat="false" customHeight="true" hidden="false" ht="15" outlineLevel="0" r="22">
      <c r="A22" s="21"/>
      <c r="B22" s="30"/>
      <c r="C22" s="25"/>
      <c r="D22" s="26"/>
      <c r="E22" s="26"/>
      <c r="F22" s="26"/>
      <c r="G22" s="25"/>
      <c r="H22" s="25"/>
      <c r="I22" s="25"/>
      <c r="J22" s="27"/>
      <c r="K22" s="27"/>
      <c r="L22" s="27"/>
      <c r="M22" s="27"/>
      <c r="N22" s="27"/>
      <c r="O22" s="27"/>
      <c r="P22" s="27"/>
      <c r="Q22" s="27"/>
      <c r="R22" s="27"/>
      <c r="S22" s="28"/>
      <c r="T22" s="28"/>
      <c r="U22" s="27"/>
      <c r="V22" s="27"/>
      <c r="W22" s="27"/>
      <c r="X22" s="27"/>
      <c r="Y22" s="27"/>
      <c r="Z22" s="27"/>
      <c r="AA22" s="27"/>
      <c r="AB22" s="27"/>
      <c r="AC22" s="27"/>
      <c r="AD22" s="28"/>
      <c r="AE22" s="28"/>
      <c r="AF22" s="27"/>
      <c r="AG22" s="27"/>
      <c r="AH22" s="27"/>
      <c r="AI22" s="27"/>
      <c r="AJ22" s="27"/>
      <c r="AK22" s="27"/>
      <c r="AL22" s="27"/>
      <c r="AM22" s="27"/>
      <c r="AN22" s="27"/>
      <c r="AO22" s="28"/>
      <c r="AP22" s="28"/>
      <c r="AQ22" s="16"/>
    </row>
    <row collapsed="false" customFormat="false" customHeight="true" hidden="false" ht="15" outlineLevel="0" r="23">
      <c r="A23" s="21" t="n">
        <v>4</v>
      </c>
      <c r="B23" s="30"/>
      <c r="C23" s="25"/>
      <c r="D23" s="26" t="str">
        <f aca="false">IF(C23="","",IF(C23&gt;B23,"OK",IF(C23&lt;B23,"IMPOSSÍVEL IB&lt;IIP",IF(B23=C23,"NORMALMENTE IB&gt;IIP, VERIFIQUE"))))</f>
        <v/>
      </c>
      <c r="E23" s="26"/>
      <c r="F23" s="26"/>
      <c r="G23" s="25"/>
      <c r="H23" s="25"/>
      <c r="I23" s="25"/>
      <c r="J23" s="27" t="str">
        <f aca="false">IF(G23="A1","AQUISIÇÃO DE TAMPAS E/OU CAPAS E/OU TELAS E/OU ESCADAS E ORIENTAÇÃO AO MORADOR SOBRE A IMPORTÂNCIA DA COBERTURA ADEQUADA",IF(G23="A2","DISCUSSÃO DE AÇÕES DE EDUCAÇÃO EM SAÚDE VISANDO MUDANÇA DE COMPORTAMENTO DA POPULAÇÃO E COMUNICAÇÃO OFICIAL AO ÓRGÃO DE ABASTECIMENTO",IF(G23="B","DISCUSSÃO DE AÇÕES DE EDUCAÇÃO EM SAÚDE E POSSÍVEIS OUTRAS INTERVENÇÕES DA SMS E TRABALHOS DIRECIONADOS EM ESCOLAS PRESENTES NO ESTRATO DE OCORRÊNCIA",IF(G23="C","DISCUSSÃO DE AÇÕES DE EDUCAÇÃO EM SAÚDE, FISCALIZAÇÃO DE OBRAS E LOCAIS FECHADOS COM ESSES TIPOS DE CRIADOUROS, REVISÃO DO CÓDIGO DE POSTURA SOBRE ADEQUAÇÕES DE CANTEIROS DE OBRAS E NOVAS CONSTRUÇÕES",IF(G23="D1","CADASTRO NA RECICLANIP, FISCALIZAÇÃO EM EMPRESAS GERADORAS DE PNEUMÁTICOS, ESTABELECIMENTO DA LOGÍSTICA REVERSA",IF(G23="D2","GARANTIR COLETA DE LIXO REGULAR E REFORÇO JUNTO A POPULAÇÃO SOBRE O MANEJO ADEQUADO DO LIXO, IMPLANTAÇÃO DE COLETA SELETIVA E PROGRAMA DE COMPOSTAGEM DO LIXO DOMÉSTICO",IF(G23="E","AÇÕES ESPECÍFICAS AO TIPO DE CRIADOURO COMO PODAS E RETIRADAS DE ÁRVORES OCAS ELIMINAÇÃO DEFINITIVA",IF(ISBLANK(G23),"",J23))))))))</f>
        <v/>
      </c>
      <c r="K23" s="27"/>
      <c r="L23" s="27"/>
      <c r="M23" s="27"/>
      <c r="N23" s="27"/>
      <c r="O23" s="27"/>
      <c r="P23" s="27"/>
      <c r="Q23" s="27"/>
      <c r="R23" s="27"/>
      <c r="S23" s="28" t="str">
        <f aca="false">IF(G23="","",IF(G23="A1","SMS SOI",IF(G23="A2"," SMS SME ABAST",IF(G23="B","SMS SME",IF(G23="C","SMS SME",IF(G23="D1","SMA VS SMS",IF(G23="D2","SMS LU SME SMA",IF(G23="E","SMS SOI"))))))))</f>
        <v/>
      </c>
      <c r="T23" s="28"/>
      <c r="U23" s="27" t="str">
        <f aca="false">IF(H23="A1","AQUISIÇÃO DE TAMPAS E/OU CAPAS E/OU TELAS E/OU ESCADAS E ORIENTAÇÃO AO MORADOR SOBRE A IMPORTÂNCIA DA COBERTURA ADEQUADA",IF(H23="A2","DISCUSSÃO DE AÇÕES DE EDUCAÇÃO EM SAÚDE VISANDO MUDANÇA DE COMPORTAMENTO DA POPULAÇÃO E COMUNICAÇÃO OFICIAL AO ÓRGÃO DE ABASTECIMENTO",IF(H23="B","DISCUSSÃO DE AÇÕES DE EDUCAÇÃO EM SAÚDE E POSSÍVEIS OUTRAS INTERVENÇÕES DA SMS E TRABALHOS DIRECIONADOS EM ESCOLAS PRESENTES NO ESTRATO DE OCORRÊNCIA",IF(H23="C","DISCUSSÃO DE AÇÕES DE EDUCAÇÃO EM SAÚDE, FISCALIZAÇÃO DE OBRAS E LOCAIS FECHADOS COM ESSES TIPOS DE CRIADOUROS, REVISÃO DO CÓDIGO DE POSTURA SOBRE ADEQUAÇÕES DE CANTEIROS DE OBRAS E NOVAS CONSTRUÇÕES",IF(H23="D1","CADASTRO NA RECICLANIP, FISCALIZAÇÃO EM EMPRESAS GERADORAS DE PNEUMÁTICOS, ESTABELECIMENTO DA LOGÍSTICA REVERSA",IF(H23="D2","GARANTIR COLETA DE LIXO REGULAR E REFORÇO JUNTO A POPULAÇÃO SOBRE O MANEJO ADEQUADO DO LIXO, IMPLANTAÇÃO DE COLETA SELETIVA E PROGRAMA DE COMPOSTAGEM DO LIXO DOMÉSTICO",IF(H23="E","AÇÕES ESPECÍFICAS AO TIPO DE CRIADOURO COMO PODAS E RETIRADAS DE ÁRVORES OCAS ELIMINAÇÃO DEFINITIVA",IF(ISBLANK(R23),"",U23))))))))</f>
        <v/>
      </c>
      <c r="V23" s="27"/>
      <c r="W23" s="27"/>
      <c r="X23" s="27"/>
      <c r="Y23" s="27"/>
      <c r="Z23" s="27"/>
      <c r="AA23" s="27"/>
      <c r="AB23" s="27"/>
      <c r="AC23" s="27"/>
      <c r="AD23" s="28" t="str">
        <f aca="false">IF(H23="","",IF(H23="A1","SMS SOI",IF(H23="A2"," SMS SME ABAST",IF(H23="B","SMS SME",IF(H23="C","SMS SME",IF(H23="D1","SMA VS SMS",IF(H23="D2","SMS LU SME SMA",IF(H23="E","SMS SOI"))))))))</f>
        <v/>
      </c>
      <c r="AE23" s="28"/>
      <c r="AF23" s="27" t="str">
        <f aca="false">IF(I23="A1","AQUISIÇÃO DE TAMPAS E/OU CAPAS E/OU TELAS E/OU ESCADAS E ORIENTAÇÃO AO MORADOR SOBRE A IMPORTÂNCIA DA COBERTURA ADEQUADA",IF(I23="A2","DISCUSSÃO DE AÇÕES DE EDUCAÇÃO EM SAÚDE VISANDO MUDANÇA DE COMPORTAMENTO DA POPULAÇÃO E COMUNICAÇÃO OFICIAL AO ÓRGÃO DE ABASTECIMENTO",IF(I23="B","DISCUSSÃO DE AÇÕES DE EDUCAÇÃO EM SAÚDE E POSSÍVEIS OUTRAS INTERVENÇÕES DA SMS E TRABALHOS DIRECIONADOS EM ESCOLAS PRESENTES NO ESTRATO DE OCORRÊNCIA",IF(I23="C","DISCUSSÃO DE AÇÕES DE EDUCAÇÃO EM SAÚDE, FISCALIZAÇÃO DE OBRAS E LOCAIS FECHADOS COM ESSES TIPOS DE CRIADOUROS, REVISÃO DO CÓDIGO DE POSTURA SOBRE ADEQUAÇÕES DE CANTEIROS DE OBRAS E NOVAS CONSTRUÇÕES",IF(I23="D1","CADASTRO NA RECICLANIP, FISCALIZAÇÃO EM EMPRESAS GERADORAS DE PNEUMÁTICOS, ESTABELECIMENTO DA LOGÍSTICA REVERSA",IF(I23="D2","GARANTIR COLETA DE LIXO REGULAR E REFORÇO JUNTO A POPULAÇÃO SOBRE O MANEJO ADEQUADO DO LIXO, IMPLANTAÇÃO DE COLETA SELETIVA E PROGRAMA DE COMPOSTAGEM DO LIXO DOMÉSTICO",IF(I23="E","AÇÕES ESPECÍFICAS AO TIPO DE CRIADOURO COMO PODAS E RETIRADAS DE ÁRVORES OCAS ELIMINAÇÃO DEFINITIVA",IF(ISBLANK(AC23),"",AF23))))))))</f>
        <v/>
      </c>
      <c r="AG23" s="27"/>
      <c r="AH23" s="27"/>
      <c r="AI23" s="27"/>
      <c r="AJ23" s="27"/>
      <c r="AK23" s="27"/>
      <c r="AL23" s="27"/>
      <c r="AM23" s="27"/>
      <c r="AN23" s="27"/>
      <c r="AO23" s="28" t="str">
        <f aca="false">IF(I23="","",IF(I23="A1","SMS SOI",IF(I23="A2"," SMS SME ABAST",IF(I23="B","SMS SME",IF(I23="C","SMS SME",IF(I23="D1","SMA VS SMS",IF(I23="D2","SMS LU SME",IF(I23="E","SMS SOI"))))))))</f>
        <v/>
      </c>
      <c r="AP23" s="28"/>
      <c r="AQ23" s="16"/>
    </row>
    <row collapsed="false" customFormat="false" customHeight="true" hidden="false" ht="15" outlineLevel="0" r="24">
      <c r="A24" s="21"/>
      <c r="B24" s="30"/>
      <c r="C24" s="25"/>
      <c r="D24" s="26"/>
      <c r="E24" s="26"/>
      <c r="F24" s="26"/>
      <c r="G24" s="25"/>
      <c r="H24" s="25"/>
      <c r="I24" s="25"/>
      <c r="J24" s="27"/>
      <c r="K24" s="27"/>
      <c r="L24" s="27"/>
      <c r="M24" s="27"/>
      <c r="N24" s="27"/>
      <c r="O24" s="27"/>
      <c r="P24" s="27"/>
      <c r="Q24" s="27"/>
      <c r="R24" s="27"/>
      <c r="S24" s="28"/>
      <c r="T24" s="28"/>
      <c r="U24" s="27"/>
      <c r="V24" s="27"/>
      <c r="W24" s="27"/>
      <c r="X24" s="27"/>
      <c r="Y24" s="27"/>
      <c r="Z24" s="27"/>
      <c r="AA24" s="27"/>
      <c r="AB24" s="27"/>
      <c r="AC24" s="27"/>
      <c r="AD24" s="28"/>
      <c r="AE24" s="28"/>
      <c r="AF24" s="27"/>
      <c r="AG24" s="27"/>
      <c r="AH24" s="27"/>
      <c r="AI24" s="27"/>
      <c r="AJ24" s="27"/>
      <c r="AK24" s="27"/>
      <c r="AL24" s="27"/>
      <c r="AM24" s="27"/>
      <c r="AN24" s="27"/>
      <c r="AO24" s="28"/>
      <c r="AP24" s="28"/>
      <c r="AQ24" s="16"/>
    </row>
    <row collapsed="false" customFormat="false" customHeight="true" hidden="false" ht="15" outlineLevel="0" r="25">
      <c r="A25" s="21" t="n">
        <v>5</v>
      </c>
      <c r="B25" s="31"/>
      <c r="C25" s="25"/>
      <c r="D25" s="26" t="str">
        <f aca="false">IF(C25="","",IF(C25&gt;B25,"OK",IF(C25&lt;B25,"IMPOSSÍVEL IB&lt;IIP",IF(B25=C25,"NORMALMENTE IB&gt;IIP, VERIFIQUE"))))</f>
        <v/>
      </c>
      <c r="E25" s="26"/>
      <c r="F25" s="26"/>
      <c r="G25" s="25"/>
      <c r="H25" s="25"/>
      <c r="I25" s="25"/>
      <c r="J25" s="27" t="str">
        <f aca="false">IF(G25="A1","AQUISIÇÃO DE TAMPAS E/OU CAPAS E/OU TELAS E/OU ESCADAS E ORIENTAÇÃO AO MORADOR SOBRE A IMPORTÂNCIA DA COBERTURA ADEQUADA",IF(G25="A2","DISCUSSÃO DE AÇÕES DE EDUCAÇÃO EM SAÚDE VISANDO MUDANÇA DE COMPORTAMENTO DA POPULAÇÃO E COMUNICAÇÃO OFICIAL AO ÓRGÃO DE ABASTECIMENTO",IF(G25="B","DISCUSSÃO DE AÇÕES DE EDUCAÇÃO EM SAÚDE E POSSÍVEIS OUTRAS INTERVENÇÕES DA SMS E TRABALHOS DIRECIONADOS EM ESCOLAS PRESENTES NO ESTRATO DE OCORRÊNCIA",IF(G25="C","DISCUSSÃO DE AÇÕES DE EDUCAÇÃO EM SAÚDE, FISCALIZAÇÃO DE OBRAS E LOCAIS FECHADOS COM ESSES TIPOS DE CRIADOUROS, REVISÃO DO CÓDIGO DE POSTURA SOBRE ADEQUAÇÕES DE CANTEIROS DE OBRAS E NOVAS CONSTRUÇÕES",IF(G25="D1","CADASTRO NA RECICLANIP, FISCALIZAÇÃO EM EMPRESAS GERADORAS DE PNEUMÁTICOS, ESTABELECIMENTO DA LOGÍSTICA REVERSA",IF(G25="D2","GARANTIR COLETA DE LIXO REGULAR E REFORÇO JUNTO A POPULAÇÃO SOBRE O MANEJO ADEQUADO DO LIXO, IMPLANTAÇÃO DE COLETA SELETIVA E PROGRAMA DE COMPOSTAGEM DO LIXO DOMÉSTICO",IF(G25="E","AÇÕES ESPECÍFICAS AO TIPO DE CRIADOURO COMO PODAS E RETIRADAS DE ÁRVORES OCAS ELIMINAÇÃO DEFINITIVA",IF(ISBLANK(G25),"",J25))))))))</f>
        <v/>
      </c>
      <c r="K25" s="27"/>
      <c r="L25" s="27"/>
      <c r="M25" s="27"/>
      <c r="N25" s="27"/>
      <c r="O25" s="27"/>
      <c r="P25" s="27"/>
      <c r="Q25" s="27"/>
      <c r="R25" s="27"/>
      <c r="S25" s="28" t="str">
        <f aca="false">IF(G25="","",IF(G25="A1","SMS SOI",IF(G25="A2"," SMS SME ABAST",IF(G25="B","SMS SME",IF(G25="C","SMS SME",IF(G25="D1","SMA VS SMS",IF(G25="D2","SMS LU SME SMA",IF(G25="E","SMS SOI"))))))))</f>
        <v/>
      </c>
      <c r="T25" s="28"/>
      <c r="U25" s="27" t="str">
        <f aca="false">IF(H25="A1","AQUISIÇÃO DE TAMPAS E/OU CAPAS E/OU TELAS E/OU ESCADAS E ORIENTAÇÃO AO MORADOR SOBRE A IMPORTÂNCIA DA COBERTURA ADEQUADA",IF(H25="A2","DISCUSSÃO DE AÇÕES DE EDUCAÇÃO EM SAÚDE VISANDO MUDANÇA DE COMPORTAMENTO DA POPULAÇÃO E COMUNICAÇÃO OFICIAL AO ÓRGÃO DE ABASTECIMENTO",IF(H25="B","DISCUSSÃO DE AÇÕES DE EDUCAÇÃO EM SAÚDE E POSSÍVEIS OUTRAS INTERVENÇÕES DA SMS E TRABALHOS DIRECIONADOS EM ESCOLAS PRESENTES NO ESTRATO DE OCORRÊNCIA",IF(H25="C","DISCUSSÃO DE AÇÕES DE EDUCAÇÃO EM SAÚDE, FISCALIZAÇÃO DE OBRAS E LOCAIS FECHADOS COM ESSES TIPOS DE CRIADOUROS, REVISÃO DO CÓDIGO DE POSTURA SOBRE ADEQUAÇÕES DE CANTEIROS DE OBRAS E NOVAS CONSTRUÇÕES",IF(H25="D1","CADASTRO NA RECICLANIP, FISCALIZAÇÃO EM EMPRESAS GERADORAS DE PNEUMÁTICOS, ESTABELECIMENTO DA LOGÍSTICA REVERSA",IF(H25="D2","GARANTIR COLETA DE LIXO REGULAR E REFORÇO JUNTO A POPULAÇÃO SOBRE O MANEJO ADEQUADO DO LIXO, IMPLANTAÇÃO DE COLETA SELETIVA E PROGRAMA DE COMPOSTAGEM DO LIXO DOMÉSTICO",IF(H25="E","AÇÕES ESPECÍFICAS AO TIPO DE CRIADOURO COMO PODAS E RETIRADAS DE ÁRVORES OCAS ELIMINAÇÃO DEFINITIVA",IF(ISBLANK(R25),"",U25))))))))</f>
        <v/>
      </c>
      <c r="V25" s="27"/>
      <c r="W25" s="27"/>
      <c r="X25" s="27"/>
      <c r="Y25" s="27"/>
      <c r="Z25" s="27"/>
      <c r="AA25" s="27"/>
      <c r="AB25" s="27"/>
      <c r="AC25" s="27"/>
      <c r="AD25" s="28" t="str">
        <f aca="false">IF(H25="","",IF(H25="A1","SMS SOI",IF(H25="A2"," SMS SME ABAST",IF(H25="B","SMS SME",IF(H25="C","SMS SME",IF(H25="D1","SMA VS SMS",IF(H25="D2","SMS LU SME SMA",IF(H25="E","SMS SOI"))))))))</f>
        <v/>
      </c>
      <c r="AE25" s="28"/>
      <c r="AF25" s="27" t="str">
        <f aca="false">IF(I25="A1","AQUISIÇÃO DE TAMPAS E/OU CAPAS E/OU TELAS E/OU ESCADAS E ORIENTAÇÃO AO MORADOR SOBRE A IMPORTÂNCIA DA COBERTURA ADEQUADA",IF(I25="A2","DISCUSSÃO DE AÇÕES DE EDUCAÇÃO EM SAÚDE VISANDO MUDANÇA DE COMPORTAMENTO DA POPULAÇÃO E COMUNICAÇÃO OFICIAL AO ÓRGÃO DE ABASTECIMENTO",IF(I25="B","DISCUSSÃO DE AÇÕES DE EDUCAÇÃO EM SAÚDE E POSSÍVEIS OUTRAS INTERVENÇÕES DA SMS E TRABALHOS DIRECIONADOS EM ESCOLAS PRESENTES NO ESTRATO DE OCORRÊNCIA",IF(I25="C","DISCUSSÃO DE AÇÕES DE EDUCAÇÃO EM SAÚDE, FISCALIZAÇÃO DE OBRAS E LOCAIS FECHADOS COM ESSES TIPOS DE CRIADOUROS, REVISÃO DO CÓDIGO DE POSTURA SOBRE ADEQUAÇÕES DE CANTEIROS DE OBRAS E NOVAS CONSTRUÇÕES",IF(I25="D1","CADASTRO NA RECICLANIP, FISCALIZAÇÃO EM EMPRESAS GERADORAS DE PNEUMÁTICOS, ESTABELECIMENTO DA LOGÍSTICA REVERSA",IF(I25="D2","GARANTIR COLETA DE LIXO REGULAR E REFORÇO JUNTO A POPULAÇÃO SOBRE O MANEJO ADEQUADO DO LIXO, IMPLANTAÇÃO DE COLETA SELETIVA E PROGRAMA DE COMPOSTAGEM DO LIXO DOMÉSTICO",IF(I25="E","AÇÕES ESPECÍFICAS AO TIPO DE CRIADOURO COMO PODAS E RETIRADAS DE ÁRVORES OCAS ELIMINAÇÃO DEFINITIVA",IF(ISBLANK(AC25),"",AF25))))))))</f>
        <v/>
      </c>
      <c r="AG25" s="27"/>
      <c r="AH25" s="27"/>
      <c r="AI25" s="27"/>
      <c r="AJ25" s="27"/>
      <c r="AK25" s="27"/>
      <c r="AL25" s="27"/>
      <c r="AM25" s="27"/>
      <c r="AN25" s="27"/>
      <c r="AO25" s="28" t="str">
        <f aca="false">IF(I25="","",IF(I25="A1","SMS SOI",IF(I25="A2"," SMS SME ABAST",IF(I25="B","SMS SME",IF(I25="C","SMS SME",IF(I25="D1","SMA VS SMS",IF(I25="D2","SMS LU SME",IF(I25="E","SMS SOI"))))))))</f>
        <v/>
      </c>
      <c r="AP25" s="28"/>
      <c r="AQ25" s="16"/>
    </row>
    <row collapsed="false" customFormat="false" customHeight="true" hidden="false" ht="15" outlineLevel="0" r="26">
      <c r="A26" s="21"/>
      <c r="B26" s="31"/>
      <c r="C26" s="25"/>
      <c r="D26" s="26"/>
      <c r="E26" s="26"/>
      <c r="F26" s="26"/>
      <c r="G26" s="25"/>
      <c r="H26" s="25"/>
      <c r="I26" s="25"/>
      <c r="J26" s="27"/>
      <c r="K26" s="27"/>
      <c r="L26" s="27"/>
      <c r="M26" s="27"/>
      <c r="N26" s="27"/>
      <c r="O26" s="27"/>
      <c r="P26" s="27"/>
      <c r="Q26" s="27"/>
      <c r="R26" s="27"/>
      <c r="S26" s="28"/>
      <c r="T26" s="28"/>
      <c r="U26" s="27"/>
      <c r="V26" s="27"/>
      <c r="W26" s="27"/>
      <c r="X26" s="27"/>
      <c r="Y26" s="27"/>
      <c r="Z26" s="27"/>
      <c r="AA26" s="27"/>
      <c r="AB26" s="27"/>
      <c r="AC26" s="27"/>
      <c r="AD26" s="28"/>
      <c r="AE26" s="28"/>
      <c r="AF26" s="27"/>
      <c r="AG26" s="27"/>
      <c r="AH26" s="27"/>
      <c r="AI26" s="27"/>
      <c r="AJ26" s="27"/>
      <c r="AK26" s="27"/>
      <c r="AL26" s="27"/>
      <c r="AM26" s="27"/>
      <c r="AN26" s="27"/>
      <c r="AO26" s="28"/>
      <c r="AP26" s="28"/>
      <c r="AQ26" s="16"/>
    </row>
    <row collapsed="false" customFormat="false" customHeight="true" hidden="false" ht="15" outlineLevel="0" r="27">
      <c r="A27" s="7"/>
      <c r="AQ27" s="16"/>
    </row>
    <row collapsed="false" customFormat="false" customHeight="true" hidden="false" ht="15" outlineLevel="0" r="28">
      <c r="A28" s="7"/>
      <c r="AQ28" s="16"/>
    </row>
    <row collapsed="false" customFormat="false" customHeight="true" hidden="false" ht="15" outlineLevel="0" r="29">
      <c r="A29" s="7"/>
      <c r="B29" s="1"/>
      <c r="C29" s="2"/>
      <c r="D29" s="2"/>
      <c r="E29" s="2"/>
      <c r="F29" s="2"/>
      <c r="G29" s="2"/>
      <c r="H29" s="2"/>
      <c r="I29" s="4"/>
      <c r="K29" s="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4"/>
      <c r="AQ29" s="16"/>
    </row>
    <row collapsed="false" customFormat="false" customHeight="true" hidden="false" ht="15" outlineLevel="0" r="30">
      <c r="A30" s="7"/>
      <c r="B30" s="7"/>
      <c r="C30" s="32" t="s">
        <v>17</v>
      </c>
      <c r="D30" s="32"/>
      <c r="E30" s="32"/>
      <c r="G30" s="33" t="str">
        <f aca="false">IF(B17="","",AVERAGE(B17:B25))</f>
        <v/>
      </c>
      <c r="I30" s="16"/>
      <c r="K30" s="7"/>
      <c r="M30" s="34"/>
      <c r="N30" s="34"/>
      <c r="U30" s="11"/>
      <c r="V30" s="35" t="s">
        <v>18</v>
      </c>
      <c r="W30" s="35"/>
      <c r="X30" s="35"/>
      <c r="AM30" s="16"/>
      <c r="AQ30" s="16"/>
    </row>
    <row collapsed="false" customFormat="false" customHeight="true" hidden="false" ht="15" outlineLevel="0" r="31">
      <c r="A31" s="7"/>
      <c r="B31" s="7"/>
      <c r="H31" s="36"/>
      <c r="I31" s="16"/>
      <c r="K31" s="7"/>
      <c r="V31" s="35"/>
      <c r="W31" s="35"/>
      <c r="X31" s="35"/>
      <c r="AM31" s="16"/>
      <c r="AQ31" s="16"/>
    </row>
    <row collapsed="false" customFormat="false" customHeight="true" hidden="false" ht="15" outlineLevel="0" r="32">
      <c r="A32" s="7"/>
      <c r="B32" s="7"/>
      <c r="C32" s="32" t="s">
        <v>19</v>
      </c>
      <c r="D32" s="32"/>
      <c r="E32" s="32"/>
      <c r="F32" s="32"/>
      <c r="H32" s="37" t="str">
        <f aca="false">IF(B25="","",COUNTIF(B17:B25,"&gt;3,9")/COUNTA(B17:B25))</f>
        <v/>
      </c>
      <c r="I32" s="16"/>
      <c r="K32" s="7"/>
      <c r="L32" s="34" t="s">
        <v>20</v>
      </c>
      <c r="M32" s="34"/>
      <c r="N32" s="34"/>
      <c r="Z32" s="34" t="s">
        <v>21</v>
      </c>
      <c r="AG32" s="34" t="s">
        <v>22</v>
      </c>
      <c r="AM32" s="16"/>
      <c r="AQ32" s="16"/>
    </row>
    <row collapsed="false" customFormat="false" customHeight="true" hidden="false" ht="15" outlineLevel="0" r="33">
      <c r="A33" s="7"/>
      <c r="B33" s="7"/>
      <c r="I33" s="16"/>
      <c r="K33" s="7"/>
      <c r="AM33" s="16"/>
      <c r="AQ33" s="16"/>
    </row>
    <row collapsed="false" customFormat="false" customHeight="true" hidden="false" ht="15" outlineLevel="0" r="34">
      <c r="A34" s="7"/>
      <c r="B34" s="7"/>
      <c r="C34" s="32" t="s">
        <v>23</v>
      </c>
      <c r="D34" s="32"/>
      <c r="E34" s="32"/>
      <c r="F34" s="32"/>
      <c r="G34" s="32"/>
      <c r="I34" s="16"/>
      <c r="K34" s="7"/>
      <c r="L34" s="34" t="s">
        <v>24</v>
      </c>
      <c r="M34" s="34"/>
      <c r="N34" s="34"/>
      <c r="O34" s="11"/>
      <c r="P34" s="11"/>
      <c r="Z34" s="34" t="s">
        <v>25</v>
      </c>
      <c r="AM34" s="16"/>
      <c r="AQ34" s="16"/>
    </row>
    <row collapsed="false" customFormat="false" customHeight="true" hidden="false" ht="15" outlineLevel="0" r="35">
      <c r="A35" s="7"/>
      <c r="B35" s="7"/>
      <c r="I35" s="16"/>
      <c r="K35" s="7"/>
      <c r="U35" s="11"/>
      <c r="AM35" s="16"/>
      <c r="AQ35" s="16"/>
    </row>
    <row collapsed="false" customFormat="false" customHeight="true" hidden="false" ht="15" outlineLevel="0" r="36">
      <c r="A36" s="7"/>
      <c r="B36" s="7"/>
      <c r="C36" s="38" t="str">
        <f aca="false">IF(B25="","",IF(B17=LARGE(B17:B25,1),"1",IF(B19=LARGE(B17:B25,1),"2",IF(B21=LARGE(B17:B25,1),"3",IF(B23=LARGE(B17:B25,1),"4",IF(B25=LARGE(B17:B25,1),"5"))))))</f>
        <v/>
      </c>
      <c r="E36" s="38" t="str">
        <f aca="false">IF(B25="","",IF(B17=LARGE(B17:B25,2),"1",IF(B19=LARGE(B17:B25,2),"2",IF(B21=LARGE(B17:B25,2),"3",IF(B23=LARGE(B17:B25,2),"4",IF(B25=LARGE(B17:B25,2),"5"))))))</f>
        <v/>
      </c>
      <c r="G36" s="38" t="str">
        <f aca="false">IF(B25="","",IF(B17=LARGE(B17:B25,3),"1",IF(B19=LARGE(B17:B25,3),"2",IF(B21=LARGE(B17:B25,3),"3",IF(B23=LARGE(B17:B25,3),"4",IF(B25=LARGE(B17:B25,3),"5"))))))</f>
        <v/>
      </c>
      <c r="I36" s="16"/>
      <c r="K36" s="7"/>
      <c r="L36" s="34" t="s">
        <v>26</v>
      </c>
      <c r="M36" s="34"/>
      <c r="N36" s="34"/>
      <c r="Z36" s="34" t="s">
        <v>27</v>
      </c>
      <c r="AM36" s="16"/>
      <c r="AQ36" s="16"/>
    </row>
    <row collapsed="false" customFormat="false" customHeight="true" hidden="false" ht="15" outlineLevel="0" r="37">
      <c r="A37" s="7"/>
      <c r="B37" s="39"/>
      <c r="C37" s="40"/>
      <c r="D37" s="40"/>
      <c r="E37" s="40"/>
      <c r="F37" s="40"/>
      <c r="G37" s="40"/>
      <c r="H37" s="40"/>
      <c r="I37" s="41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1"/>
      <c r="AQ37" s="16"/>
    </row>
    <row collapsed="false" customFormat="false" customHeight="true" hidden="false" ht="15" outlineLevel="0" r="38">
      <c r="A38" s="7"/>
      <c r="AQ38" s="16"/>
    </row>
    <row collapsed="false" customFormat="false" customHeight="true" hidden="false" ht="15" outlineLevel="0" r="39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1"/>
    </row>
  </sheetData>
  <mergeCells count="86">
    <mergeCell ref="B3:S8"/>
    <mergeCell ref="U3:AO9"/>
    <mergeCell ref="B9:S9"/>
    <mergeCell ref="B10:S10"/>
    <mergeCell ref="B11:S11"/>
    <mergeCell ref="AM12:AO12"/>
    <mergeCell ref="A14:A16"/>
    <mergeCell ref="B14:B16"/>
    <mergeCell ref="C14:C16"/>
    <mergeCell ref="D14:F16"/>
    <mergeCell ref="G14:I15"/>
    <mergeCell ref="J14:R16"/>
    <mergeCell ref="S14:T16"/>
    <mergeCell ref="U14:AC16"/>
    <mergeCell ref="AD14:AE16"/>
    <mergeCell ref="AF14:AN16"/>
    <mergeCell ref="AO14:AP16"/>
    <mergeCell ref="A17:A18"/>
    <mergeCell ref="B17:B18"/>
    <mergeCell ref="C17:C18"/>
    <mergeCell ref="D17:F18"/>
    <mergeCell ref="G17:G18"/>
    <mergeCell ref="H17:H18"/>
    <mergeCell ref="I17:I18"/>
    <mergeCell ref="J17:R18"/>
    <mergeCell ref="S17:T18"/>
    <mergeCell ref="U17:AC18"/>
    <mergeCell ref="AD17:AE18"/>
    <mergeCell ref="AF17:AN18"/>
    <mergeCell ref="AO17:AP18"/>
    <mergeCell ref="A19:A20"/>
    <mergeCell ref="B19:B20"/>
    <mergeCell ref="C19:C20"/>
    <mergeCell ref="D19:F20"/>
    <mergeCell ref="G19:G20"/>
    <mergeCell ref="H19:H20"/>
    <mergeCell ref="I19:I20"/>
    <mergeCell ref="J19:R20"/>
    <mergeCell ref="S19:T20"/>
    <mergeCell ref="U19:AC20"/>
    <mergeCell ref="AD19:AE20"/>
    <mergeCell ref="AF19:AN20"/>
    <mergeCell ref="AO19:AP20"/>
    <mergeCell ref="A21:A22"/>
    <mergeCell ref="B21:B22"/>
    <mergeCell ref="C21:C22"/>
    <mergeCell ref="D21:F22"/>
    <mergeCell ref="G21:G22"/>
    <mergeCell ref="H21:H22"/>
    <mergeCell ref="I21:I22"/>
    <mergeCell ref="J21:R22"/>
    <mergeCell ref="S21:T22"/>
    <mergeCell ref="U21:AC22"/>
    <mergeCell ref="AD21:AE22"/>
    <mergeCell ref="AF21:AN22"/>
    <mergeCell ref="AO21:AP22"/>
    <mergeCell ref="A23:A24"/>
    <mergeCell ref="B23:B24"/>
    <mergeCell ref="C23:C24"/>
    <mergeCell ref="D23:F24"/>
    <mergeCell ref="G23:G24"/>
    <mergeCell ref="H23:H24"/>
    <mergeCell ref="I23:I24"/>
    <mergeCell ref="J23:R24"/>
    <mergeCell ref="S23:T24"/>
    <mergeCell ref="U23:AC24"/>
    <mergeCell ref="AD23:AE24"/>
    <mergeCell ref="AF23:AN24"/>
    <mergeCell ref="AO23:AP24"/>
    <mergeCell ref="A25:A26"/>
    <mergeCell ref="B25:B26"/>
    <mergeCell ref="C25:C26"/>
    <mergeCell ref="D25:F26"/>
    <mergeCell ref="G25:G26"/>
    <mergeCell ref="H25:H26"/>
    <mergeCell ref="I25:I26"/>
    <mergeCell ref="J25:R26"/>
    <mergeCell ref="S25:T26"/>
    <mergeCell ref="U25:AC26"/>
    <mergeCell ref="AD25:AE26"/>
    <mergeCell ref="AF25:AN26"/>
    <mergeCell ref="AO25:AP26"/>
    <mergeCell ref="C30:E30"/>
    <mergeCell ref="V30:X31"/>
    <mergeCell ref="C32:F32"/>
    <mergeCell ref="C34:G34"/>
  </mergeCells>
  <dataValidations count="2">
    <dataValidation allowBlank="true" error="NÃO É UM TIPO DE DEPÓSITO" operator="between" showDropDown="false" showErrorMessage="true" showInputMessage="true" sqref="G18" type="list">
      <formula1>$Z$15:$AF$15</formula1>
      <formula2>0</formula2>
    </dataValidation>
    <dataValidation allowBlank="true" error="NÃO É UM TIPO DE DEPÓSITO" operator="between" showDropDown="false" showErrorMessage="true" showInputMessage="true" sqref="G17:I17 G19:I19 G21:I21 G23:I23 G25:I25" type="list">
      <formula1>"A1,A2,B,C,D1,D2,E"</formula1>
      <formula2>0</formula2>
    </dataValidation>
  </dataValidations>
  <hyperlinks>
    <hyperlink display="suvisa.cvcav@saude.go.gov.br" ref="B11" r:id="rId2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74" useFirstPageNumber="false" usePrinterDefaults="false" verticalDpi="300"/>
  <headerFooter differentFirst="false" differentOddEven="false">
    <oddHeader/>
    <oddFooter/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75" zoomScaleNormal="75" zoomScalePageLayoutView="100">
      <selection activeCell="A1" activeCellId="0" pane="topLeft" sqref="A1"/>
    </sheetView>
  </sheetViews>
  <sheetFormatPr defaultRowHeight="15"/>
  <cols>
    <col collapsed="false" hidden="false" max="1025" min="1" style="0" width="8.6734693877551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75" zoomScaleNormal="75" zoomScalePageLayoutView="100">
      <selection activeCell="A1" activeCellId="0" pane="topLeft" sqref="A1"/>
    </sheetView>
  </sheetViews>
  <sheetFormatPr defaultRowHeight="15"/>
  <cols>
    <col collapsed="false" hidden="false" max="1025" min="1" style="0" width="8.6734693877551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LibreOffice_project/58f22d5-270d05a-e2abed1-ea17a85-9b5702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2013-10-23T11:32:16.00Z</dcterms:created>
  <dc:creator>Edmar Junior</dc:creator>
  <cp:lastModifiedBy>Edmar Junior</cp:lastModifiedBy>
  <cp:lastPrinted>2013-11-08T12:53:15.20Z</cp:lastPrinted>
  <dcterms:modified xsi:type="dcterms:W3CDTF">2013-10-30T20:07:57.00Z</dcterms:modified>
  <cp:revision>0</cp:revision>
</cp:coreProperties>
</file>